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85" yWindow="885" windowWidth="5970" windowHeight="5265" activeTab="0"/>
  </bookViews>
  <sheets>
    <sheet name="0503721" sheetId="1" r:id="rId1"/>
  </sheets>
  <definedNames>
    <definedName name="_col1">#REF!</definedName>
    <definedName name="_col10">#REF!</definedName>
    <definedName name="_col11">#REF!</definedName>
    <definedName name="_col2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type_org">#REF!</definedName>
    <definedName name="reports_filter_kbk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Area" localSheetId="0">'0503721'!$A$1:$N$184</definedName>
  </definedNames>
  <calcPr fullCalcOnLoad="1"/>
</workbook>
</file>

<file path=xl/sharedStrings.xml><?xml version="1.0" encoding="utf-8"?>
<sst xmlns="http://schemas.openxmlformats.org/spreadsheetml/2006/main" count="426" uniqueCount="304">
  <si>
    <t>КОДЫ</t>
  </si>
  <si>
    <t>Единица измерения: руб</t>
  </si>
  <si>
    <t>010</t>
  </si>
  <si>
    <t>030</t>
  </si>
  <si>
    <t>040</t>
  </si>
  <si>
    <t>050</t>
  </si>
  <si>
    <t>060</t>
  </si>
  <si>
    <t>090</t>
  </si>
  <si>
    <t>091</t>
  </si>
  <si>
    <t>150</t>
  </si>
  <si>
    <t>210</t>
  </si>
  <si>
    <t>211</t>
  </si>
  <si>
    <t>212</t>
  </si>
  <si>
    <t>213</t>
  </si>
  <si>
    <t>230</t>
  </si>
  <si>
    <t>310</t>
  </si>
  <si>
    <t>330</t>
  </si>
  <si>
    <t>510</t>
  </si>
  <si>
    <t>530</t>
  </si>
  <si>
    <t>620</t>
  </si>
  <si>
    <t>120</t>
  </si>
  <si>
    <t>170</t>
  </si>
  <si>
    <t>171</t>
  </si>
  <si>
    <t>172</t>
  </si>
  <si>
    <t>173</t>
  </si>
  <si>
    <t>260</t>
  </si>
  <si>
    <t>290</t>
  </si>
  <si>
    <t>320</t>
  </si>
  <si>
    <t>331</t>
  </si>
  <si>
    <t>470</t>
  </si>
  <si>
    <t>531</t>
  </si>
  <si>
    <t>410</t>
  </si>
  <si>
    <t>распоряжении</t>
  </si>
  <si>
    <t>в том числе:</t>
  </si>
  <si>
    <t>100</t>
  </si>
  <si>
    <t>101</t>
  </si>
  <si>
    <t>102</t>
  </si>
  <si>
    <t>103</t>
  </si>
  <si>
    <t>104</t>
  </si>
  <si>
    <t>180</t>
  </si>
  <si>
    <t>240</t>
  </si>
  <si>
    <t>из них:</t>
  </si>
  <si>
    <t>130</t>
  </si>
  <si>
    <t>140</t>
  </si>
  <si>
    <t>370</t>
  </si>
  <si>
    <t>471</t>
  </si>
  <si>
    <t>472</t>
  </si>
  <si>
    <t>160</t>
  </si>
  <si>
    <t>190</t>
  </si>
  <si>
    <t>200</t>
  </si>
  <si>
    <t>220</t>
  </si>
  <si>
    <t>222</t>
  </si>
  <si>
    <t>250</t>
  </si>
  <si>
    <t>174</t>
  </si>
  <si>
    <t>175</t>
  </si>
  <si>
    <t>176</t>
  </si>
  <si>
    <t>063</t>
  </si>
  <si>
    <t>062</t>
  </si>
  <si>
    <t>093</t>
  </si>
  <si>
    <t>371</t>
  </si>
  <si>
    <t>372</t>
  </si>
  <si>
    <t>по оказанию</t>
  </si>
  <si>
    <t>с целевыми</t>
  </si>
  <si>
    <t>средствами</t>
  </si>
  <si>
    <t>092</t>
  </si>
  <si>
    <t>224</t>
  </si>
  <si>
    <t>225</t>
  </si>
  <si>
    <t>221</t>
  </si>
  <si>
    <t>241</t>
  </si>
  <si>
    <t>242</t>
  </si>
  <si>
    <t>243</t>
  </si>
  <si>
    <t>252</t>
  </si>
  <si>
    <t>253</t>
  </si>
  <si>
    <t>261</t>
  </si>
  <si>
    <t>262</t>
  </si>
  <si>
    <t>263</t>
  </si>
  <si>
    <t>264</t>
  </si>
  <si>
    <t>532</t>
  </si>
  <si>
    <t xml:space="preserve">                                                                     ОТЧЕТ  О ФИНАНСОВЫХ РЕЗУЛЬТАТАХ ДЕЯТЕЛЬНОСТИ УЧРЕЖДЕНИЯ</t>
  </si>
  <si>
    <t xml:space="preserve">       Форма по ОКУД  </t>
  </si>
  <si>
    <t>0503721</t>
  </si>
  <si>
    <t xml:space="preserve">                         Дата  </t>
  </si>
  <si>
    <t>Учреждение</t>
  </si>
  <si>
    <t>Обособленное подразделение</t>
  </si>
  <si>
    <t>Учредитель</t>
  </si>
  <si>
    <t xml:space="preserve">                    по ОКПО   </t>
  </si>
  <si>
    <t/>
  </si>
  <si>
    <t>Наименование органа, осуществляю-</t>
  </si>
  <si>
    <t xml:space="preserve">Глава по БК   </t>
  </si>
  <si>
    <t>щего полномочия учредителя</t>
  </si>
  <si>
    <t xml:space="preserve">                     по ОКАТО   </t>
  </si>
  <si>
    <t>Периодичность: годовая</t>
  </si>
  <si>
    <t xml:space="preserve">                   по ОКЕИ     </t>
  </si>
  <si>
    <t>Код строки</t>
  </si>
  <si>
    <t>Код аналитики</t>
  </si>
  <si>
    <t>Деятельность</t>
  </si>
  <si>
    <t>Средства</t>
  </si>
  <si>
    <t>Наименование показателя</t>
  </si>
  <si>
    <t>во временном</t>
  </si>
  <si>
    <t>Итого</t>
  </si>
  <si>
    <t>работ (услуг)</t>
  </si>
  <si>
    <t>6</t>
  </si>
  <si>
    <t>7</t>
  </si>
  <si>
    <t>Доходы (стр. 030+стр. 040+стр. 050+стр. 060+стр. 090+стр. 100+стр. 110)</t>
  </si>
  <si>
    <t>Доходы от собственности</t>
  </si>
  <si>
    <t>Доходы от оказания платных услуг (работ)</t>
  </si>
  <si>
    <t>Доходы от штрафов, пени, иных сумм принудительного изъятия</t>
  </si>
  <si>
    <t>Безвозмездные поступления от бюджетов</t>
  </si>
  <si>
    <t>поступления от наднациональных организаций и правительств</t>
  </si>
  <si>
    <t>иностранных государств</t>
  </si>
  <si>
    <t>152</t>
  </si>
  <si>
    <t>поступления от международных финансовых организаций</t>
  </si>
  <si>
    <t>153</t>
  </si>
  <si>
    <t>Доходы от операций с активами</t>
  </si>
  <si>
    <t>доходы от переоценки активов</t>
  </si>
  <si>
    <t>доходы от реализации активов</t>
  </si>
  <si>
    <t>доходы от реализации нефинансовых активов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</si>
  <si>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</si>
  <si>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</si>
  <si>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</si>
  <si>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</si>
  <si>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Прочие доходы</t>
  </si>
  <si>
    <t>в том числе</t>
  </si>
  <si>
    <t>по субсидии на выполнение государственного (муниципального) задания</t>
  </si>
  <si>
    <t>по субсидиям на иные цели</t>
  </si>
  <si>
    <t>по бюджетным инвестициям</t>
  </si>
  <si>
    <t>иные прочие доходы</t>
  </si>
  <si>
    <t>Доходы будущих периодов</t>
  </si>
  <si>
    <t>110</t>
  </si>
  <si>
    <t xml:space="preserve"> </t>
  </si>
  <si>
    <t>Форма 0503721 с.2</t>
  </si>
  <si>
    <t xml:space="preserve">                             Наименование показателя</t>
  </si>
  <si>
    <t>Расходы  (стр. 160+стр. 170+стр. 190+стр. 210+стр. 230+стр. 240 + стр. 250 + стр. 260+стр. 290)</t>
  </si>
  <si>
    <t>Оплата труда и начисления на выплаты по оплате труда</t>
  </si>
  <si>
    <t>заработная плата</t>
  </si>
  <si>
    <t>161</t>
  </si>
  <si>
    <t xml:space="preserve">прочие выплаты </t>
  </si>
  <si>
    <t>162</t>
  </si>
  <si>
    <t>начисления на выплаты по оплате труда</t>
  </si>
  <si>
    <t>163</t>
  </si>
  <si>
    <t>Приобретение работ, услуг</t>
  </si>
  <si>
    <t>услуги связи</t>
  </si>
  <si>
    <t>транспортные услуги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</si>
  <si>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</si>
  <si>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</si>
  <si>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</si>
  <si>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</si>
  <si>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</si>
  <si>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226</t>
  </si>
  <si>
    <t>Обслуживание долговых обязательств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</si>
  <si>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</si>
  <si>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</si>
  <si>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</si>
  <si>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</si>
  <si>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</si>
  <si>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</si>
  <si>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</si>
  <si>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безвозмездные перечисления государственным</t>
  </si>
  <si>
    <t>и муниципальным организациям</t>
  </si>
  <si>
    <t xml:space="preserve">безвозмездные перечисления организациям, за </t>
  </si>
  <si>
    <t>исключением государственных и муниципальных организаций</t>
  </si>
  <si>
    <t>Безвозмездные перечисления бюджетам</t>
  </si>
  <si>
    <t xml:space="preserve">перечисления наднациональным организациям и правительствам </t>
  </si>
  <si>
    <t>перечисления международным организациям</t>
  </si>
  <si>
    <t>233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</si>
  <si>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</si>
  <si>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</si>
  <si>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</t>
  </si>
  <si>
    <t>государственного управления</t>
  </si>
  <si>
    <t>Прочие расходы</t>
  </si>
  <si>
    <t>Форма 0503721 с.3</t>
  </si>
  <si>
    <t xml:space="preserve"> Наименование показателя</t>
  </si>
  <si>
    <t xml:space="preserve">Расходы по операциям с активами </t>
  </si>
  <si>
    <t>270</t>
  </si>
  <si>
    <t>амортизация основных средств и нематериальных активов</t>
  </si>
  <si>
    <t>271</t>
  </si>
  <si>
    <t>расходование материальных запасов</t>
  </si>
  <si>
    <t>272</t>
  </si>
  <si>
    <t>чрезвычайные расходы по операциям с активами</t>
  </si>
  <si>
    <t>269</t>
  </si>
  <si>
    <t>273</t>
  </si>
  <si>
    <t>Расходы будущих периодов</t>
  </si>
  <si>
    <r>
      <t xml:space="preserve">Чистый операционный результат </t>
    </r>
    <r>
      <rPr>
        <sz val="10"/>
        <rFont val="Arial Cyr"/>
        <family val="0"/>
      </rPr>
      <t>(стр.301 - стр.302), (стр.310 + стр.380)</t>
    </r>
  </si>
  <si>
    <t>300</t>
  </si>
  <si>
    <r>
      <t xml:space="preserve">Операционный результат до налогообложения  </t>
    </r>
    <r>
      <rPr>
        <sz val="10"/>
        <rFont val="Arial Cyr"/>
        <family val="0"/>
      </rPr>
      <t>(стр.010 - стр.150)</t>
    </r>
  </si>
  <si>
    <t>301</t>
  </si>
  <si>
    <t xml:space="preserve">Налог на прибыль </t>
  </si>
  <si>
    <t>302</t>
  </si>
  <si>
    <r>
      <t xml:space="preserve">Операции с нефинансовыми активами </t>
    </r>
    <r>
      <rPr>
        <sz val="10"/>
        <rFont val="Arial Cyr"/>
        <family val="0"/>
      </rPr>
      <t>(стр.320 + стр.330 + стр.350 + стр.360 + стр.370)</t>
    </r>
  </si>
  <si>
    <t>Чистое поступление основных средств</t>
  </si>
  <si>
    <t>увеличение стоимости основных средств</t>
  </si>
  <si>
    <t>321</t>
  </si>
  <si>
    <t>уменьшение стоимости основных средств</t>
  </si>
  <si>
    <t>322</t>
  </si>
  <si>
    <t>Чистое поступление нематериальных активов</t>
  </si>
  <si>
    <t>увеличение стоимости нематериальных активов</t>
  </si>
  <si>
    <t>уменьшение стоимости нематериальных активов</t>
  </si>
  <si>
    <t>332</t>
  </si>
  <si>
    <t>420</t>
  </si>
  <si>
    <t>Чистое поступление непроизведенных активов</t>
  </si>
  <si>
    <t>350</t>
  </si>
  <si>
    <t>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</si>
  <si>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</si>
  <si>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</si>
  <si>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</si>
  <si>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430</t>
  </si>
  <si>
    <t>Чистое поступление материальных запасов</t>
  </si>
  <si>
    <t>360</t>
  </si>
  <si>
    <t>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</si>
  <si>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</si>
  <si>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</si>
  <si>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</si>
  <si>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</si>
  <si>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</si>
  <si>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Чистое изменение затрат на изготовление готовой продукции (работ,</t>
  </si>
  <si>
    <t>услуг)</t>
  </si>
  <si>
    <t xml:space="preserve">увеличение затрат </t>
  </si>
  <si>
    <t>X</t>
  </si>
  <si>
    <t>уменьшение затрат</t>
  </si>
  <si>
    <t>Форма 0503721 с.4</t>
  </si>
  <si>
    <r>
      <t xml:space="preserve">Операции с финансовыми активами и обязательствами </t>
    </r>
    <r>
      <rPr>
        <sz val="10"/>
        <rFont val="Arial Cyr"/>
        <family val="2"/>
      </rPr>
      <t>(стр.390 - стр.510)</t>
    </r>
  </si>
  <si>
    <t>380</t>
  </si>
  <si>
    <r>
      <t xml:space="preserve">Операции с финансовыми активами </t>
    </r>
    <r>
      <rPr>
        <sz val="10"/>
        <rFont val="Arial Cyr"/>
        <family val="2"/>
      </rPr>
      <t>(стр.410 + стр.420 + стр.440 +стр.460 + стр.470 +стр.480)</t>
    </r>
  </si>
  <si>
    <t>390</t>
  </si>
  <si>
    <t>Чистое поступление средств учреждения</t>
  </si>
  <si>
    <t>поступления средств</t>
  </si>
  <si>
    <t>411</t>
  </si>
  <si>
    <t>выбытия средств</t>
  </si>
  <si>
    <t>412</t>
  </si>
  <si>
    <t>610</t>
  </si>
  <si>
    <t>Чистое поступление ценных бумаг, кроме акций</t>
  </si>
  <si>
    <t xml:space="preserve">увеличение стоимости ценных бумаг, кроме акций </t>
  </si>
  <si>
    <t>421</t>
  </si>
  <si>
    <t>520</t>
  </si>
  <si>
    <t xml:space="preserve">уменьшение стоимости ценных бумаг, кроме акций </t>
  </si>
  <si>
    <t>422</t>
  </si>
  <si>
    <t>Чистое поступление акций и иных форм участия в капитале</t>
  </si>
  <si>
    <t>увеличение стоимости акций и иных форм участия в капитале</t>
  </si>
  <si>
    <t>441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</si>
  <si>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</si>
  <si>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</si>
  <si>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</si>
  <si>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</si>
  <si>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</si>
  <si>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увеличение задолженности по предоставленным займам (ссудам)</t>
  </si>
  <si>
    <t>461</t>
  </si>
  <si>
    <t>540</t>
  </si>
  <si>
    <t xml:space="preserve"> уменьшение задолженности по предоставленным займам (ссудам)</t>
  </si>
  <si>
    <t>462</t>
  </si>
  <si>
    <t>640</t>
  </si>
  <si>
    <t xml:space="preserve">Чистое поступление иных финансовых активов   </t>
  </si>
  <si>
    <t>увеличение стоимости иных финансовых активов</t>
  </si>
  <si>
    <t>550</t>
  </si>
  <si>
    <t>уменьшение стоимости иных финансовых активов</t>
  </si>
  <si>
    <t>650</t>
  </si>
  <si>
    <t xml:space="preserve">Чистое увеличение дебиторской задолженности </t>
  </si>
  <si>
    <t>480</t>
  </si>
  <si>
    <t>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</si>
  <si>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</si>
  <si>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</si>
  <si>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</si>
  <si>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</si>
  <si>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</si>
  <si>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с.5</t>
  </si>
  <si>
    <r>
      <t xml:space="preserve">Операции с обязательствами </t>
    </r>
    <r>
      <rPr>
        <sz val="10"/>
        <rFont val="Arial Cyr"/>
        <family val="2"/>
      </rPr>
      <t>(стр.520 + стр.530 + стр.540)</t>
    </r>
  </si>
  <si>
    <t>Чистое увеличение задолженности по привлечениям перед резидентами</t>
  </si>
  <si>
    <t>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</si>
  <si>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</si>
  <si>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</si>
  <si>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</si>
  <si>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</si>
  <si>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</si>
  <si>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</si>
  <si>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увеличение задолженности по привлечениям перед нерезидентами</t>
  </si>
  <si>
    <t>720</t>
  </si>
  <si>
    <t>уменьшение задолженности по привлечениям перед нерезидентами</t>
  </si>
  <si>
    <t>820</t>
  </si>
  <si>
    <t xml:space="preserve">Чистое увеличение прочей кредиторской задолженности </t>
  </si>
  <si>
    <t>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</si>
  <si>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</si>
  <si>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</si>
  <si>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</si>
  <si>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</si>
  <si>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</si>
  <si>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</si>
  <si>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</si>
  <si>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</si>
  <si>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</si>
  <si>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</si>
  <si>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</si>
  <si>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</si>
  <si>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</si>
  <si>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 xml:space="preserve">     (подпись)             </t>
  </si>
  <si>
    <t xml:space="preserve">Испольнитель     </t>
  </si>
  <si>
    <t xml:space="preserve">   (должность)  </t>
  </si>
  <si>
    <t xml:space="preserve"> (подпись)</t>
  </si>
  <si>
    <t xml:space="preserve">      (телефон, e-mail)</t>
  </si>
  <si>
    <t>"         " _________________ 20 ___  г.</t>
  </si>
  <si>
    <t>МБДОУ пос. Известковый</t>
  </si>
  <si>
    <t>Упраление образования</t>
  </si>
  <si>
    <t xml:space="preserve">                                                             на 01 июля 2015 г.</t>
  </si>
  <si>
    <t xml:space="preserve">Приносящая </t>
  </si>
  <si>
    <t>доход</t>
  </si>
  <si>
    <t>деятельность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</si>
</sst>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#,##0.00000"/>
    <numFmt numFmtId="167" formatCode="0.0"/>
    <numFmt numFmtId="168" formatCode="#,##0.0"/>
    <numFmt numFmtId="169" formatCode="0.000"/>
    <numFmt numFmtId="170" formatCode="0.0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i/>
      <sz val="9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i/>
      <sz val="10"/>
      <name val="Arial Cyr"/>
      <family val="0"/>
    </font>
    <font>
      <u val="single"/>
      <sz val="8"/>
      <name val="Arial Cyr"/>
      <family val="2"/>
    </font>
    <font>
      <sz val="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hair"/>
      <bottom style="thin"/>
    </border>
    <border>
      <left/>
      <right/>
      <top style="hair"/>
      <bottom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 style="thin"/>
      <bottom style="medium"/>
    </border>
    <border>
      <left/>
      <right/>
      <top style="hair"/>
      <bottom style="hair"/>
    </border>
    <border>
      <left/>
      <right style="medium"/>
      <top style="hair"/>
      <bottom/>
    </border>
    <border>
      <left/>
      <right style="thin"/>
      <top style="thin"/>
      <bottom style="thin"/>
    </border>
    <border>
      <left/>
      <right/>
      <top style="thin"/>
      <bottom style="hair"/>
    </border>
    <border>
      <left/>
      <right style="medium"/>
      <top style="thin"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 locked="0"/>
    </xf>
    <xf numFmtId="4" fontId="0" fillId="33" borderId="10" xfId="0" applyNumberFormat="1" applyFont="1" applyFill="1" applyBorder="1" applyAlignment="1" applyProtection="1">
      <alignment horizontal="right" shrinkToFit="1"/>
      <protection/>
    </xf>
    <xf numFmtId="4" fontId="0" fillId="33" borderId="11" xfId="0" applyNumberFormat="1" applyFont="1" applyFill="1" applyBorder="1" applyAlignment="1" applyProtection="1">
      <alignment horizontal="center" shrinkToFit="1"/>
      <protection/>
    </xf>
    <xf numFmtId="0" fontId="5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" fontId="3" fillId="0" borderId="12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49" fontId="7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Continuous"/>
      <protection locked="0"/>
    </xf>
    <xf numFmtId="0" fontId="6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 wrapText="1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3" fillId="0" borderId="17" xfId="0" applyFont="1" applyBorder="1" applyAlignment="1" applyProtection="1">
      <alignment/>
      <protection locked="0"/>
    </xf>
    <xf numFmtId="49" fontId="3" fillId="0" borderId="18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wrapText="1"/>
      <protection locked="0"/>
    </xf>
    <xf numFmtId="49" fontId="3" fillId="0" borderId="19" xfId="0" applyNumberFormat="1" applyFont="1" applyBorder="1" applyAlignment="1" applyProtection="1">
      <alignment horizontal="centerContinuous"/>
      <protection locked="0"/>
    </xf>
    <xf numFmtId="0" fontId="6" fillId="0" borderId="12" xfId="0" applyFont="1" applyBorder="1" applyAlignment="1" applyProtection="1">
      <alignment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49" fontId="3" fillId="0" borderId="0" xfId="0" applyNumberFormat="1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19" xfId="0" applyFont="1" applyBorder="1" applyAlignment="1" applyProtection="1">
      <alignment horizontal="centerContinuous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23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2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30" xfId="0" applyNumberFormat="1" applyFont="1" applyBorder="1" applyAlignment="1" applyProtection="1">
      <alignment horizontal="center"/>
      <protection locked="0"/>
    </xf>
    <xf numFmtId="49" fontId="3" fillId="0" borderId="31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center" shrinkToFit="1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3" fillId="0" borderId="34" xfId="0" applyNumberFormat="1" applyFont="1" applyBorder="1" applyAlignment="1" applyProtection="1">
      <alignment horizontal="center"/>
      <protection locked="0"/>
    </xf>
    <xf numFmtId="49" fontId="3" fillId="0" borderId="35" xfId="0" applyNumberFormat="1" applyFont="1" applyBorder="1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 shrinkToFit="1"/>
      <protection locked="0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 applyProtection="1">
      <alignment horizontal="center"/>
      <protection locked="0"/>
    </xf>
    <xf numFmtId="4" fontId="0" fillId="0" borderId="13" xfId="0" applyNumberFormat="1" applyFont="1" applyBorder="1" applyAlignment="1" applyProtection="1">
      <alignment horizontal="center" shrinkToFit="1"/>
      <protection locked="0"/>
    </xf>
    <xf numFmtId="4" fontId="3" fillId="0" borderId="0" xfId="0" applyNumberFormat="1" applyFont="1" applyBorder="1" applyAlignment="1" applyProtection="1">
      <alignment horizontal="center" shrinkToFit="1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49" fontId="3" fillId="0" borderId="37" xfId="0" applyNumberFormat="1" applyFont="1" applyBorder="1" applyAlignment="1" applyProtection="1">
      <alignment horizontal="center"/>
      <protection locked="0"/>
    </xf>
    <xf numFmtId="49" fontId="3" fillId="0" borderId="38" xfId="0" applyNumberFormat="1" applyFont="1" applyBorder="1" applyAlignment="1" applyProtection="1">
      <alignment horizontal="center"/>
      <protection locked="0"/>
    </xf>
    <xf numFmtId="49" fontId="3" fillId="0" borderId="27" xfId="0" applyNumberFormat="1" applyFont="1" applyBorder="1" applyAlignment="1" applyProtection="1">
      <alignment horizontal="center"/>
      <protection locked="0"/>
    </xf>
    <xf numFmtId="49" fontId="3" fillId="0" borderId="23" xfId="0" applyNumberFormat="1" applyFont="1" applyBorder="1" applyAlignment="1" applyProtection="1">
      <alignment horizontal="center"/>
      <protection locked="0"/>
    </xf>
    <xf numFmtId="49" fontId="3" fillId="0" borderId="39" xfId="0" applyNumberFormat="1" applyFont="1" applyBorder="1" applyAlignment="1" applyProtection="1">
      <alignment horizontal="center"/>
      <protection locked="0"/>
    </xf>
    <xf numFmtId="49" fontId="3" fillId="0" borderId="4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/>
      <protection locked="0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Border="1" applyAlignment="1" applyProtection="1">
      <alignment horizontal="center"/>
      <protection locked="0"/>
    </xf>
    <xf numFmtId="49" fontId="3" fillId="0" borderId="42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right" shrinkToFit="1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0" fillId="0" borderId="32" xfId="0" applyNumberFormat="1" applyFont="1" applyBorder="1" applyAlignment="1" applyProtection="1">
      <alignment horizontal="right" shrinkToFit="1"/>
      <protection locked="0"/>
    </xf>
    <xf numFmtId="4" fontId="0" fillId="0" borderId="13" xfId="0" applyNumberFormat="1" applyFont="1" applyBorder="1" applyAlignment="1" applyProtection="1">
      <alignment horizontal="right" shrinkToFit="1"/>
      <protection locked="0"/>
    </xf>
    <xf numFmtId="4" fontId="0" fillId="0" borderId="43" xfId="0" applyNumberFormat="1" applyFont="1" applyBorder="1" applyAlignment="1" applyProtection="1">
      <alignment horizontal="right" shrinkToFit="1"/>
      <protection locked="0"/>
    </xf>
    <xf numFmtId="0" fontId="0" fillId="0" borderId="0" xfId="0" applyFont="1" applyBorder="1" applyAlignment="1" applyProtection="1">
      <alignment horizontal="left" wrapText="1" indent="1"/>
      <protection locked="0"/>
    </xf>
    <xf numFmtId="4" fontId="3" fillId="0" borderId="0" xfId="0" applyNumberFormat="1" applyFont="1" applyBorder="1" applyAlignment="1" applyProtection="1">
      <alignment horizontal="right" shrinkToFit="1"/>
      <protection locked="0"/>
    </xf>
    <xf numFmtId="1" fontId="3" fillId="0" borderId="0" xfId="0" applyNumberFormat="1" applyFont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1" fontId="3" fillId="0" borderId="0" xfId="0" applyNumberFormat="1" applyFont="1" applyAlignment="1" applyProtection="1">
      <alignment horizontal="left"/>
      <protection locked="0"/>
    </xf>
    <xf numFmtId="0" fontId="3" fillId="0" borderId="45" xfId="0" applyNumberFormat="1" applyFont="1" applyBorder="1" applyAlignment="1" applyProtection="1">
      <alignment horizontal="center"/>
      <protection locked="0"/>
    </xf>
    <xf numFmtId="0" fontId="3" fillId="0" borderId="46" xfId="0" applyFont="1" applyBorder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0" fontId="3" fillId="0" borderId="47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4" fontId="0" fillId="33" borderId="29" xfId="0" applyNumberFormat="1" applyFont="1" applyFill="1" applyBorder="1" applyAlignment="1" applyProtection="1">
      <alignment horizontal="center" shrinkToFit="1"/>
      <protection/>
    </xf>
    <xf numFmtId="4" fontId="0" fillId="33" borderId="48" xfId="0" applyNumberFormat="1" applyFont="1" applyFill="1" applyBorder="1" applyAlignment="1" applyProtection="1">
      <alignment horizontal="center" shrinkToFit="1"/>
      <protection/>
    </xf>
    <xf numFmtId="4" fontId="0" fillId="33" borderId="49" xfId="0" applyNumberFormat="1" applyFont="1" applyFill="1" applyBorder="1" applyAlignment="1" applyProtection="1">
      <alignment horizontal="center" shrinkToFit="1"/>
      <protection/>
    </xf>
    <xf numFmtId="4" fontId="0" fillId="33" borderId="32" xfId="0" applyNumberFormat="1" applyFont="1" applyFill="1" applyBorder="1" applyAlignment="1" applyProtection="1">
      <alignment horizontal="center" shrinkToFit="1"/>
      <protection/>
    </xf>
    <xf numFmtId="4" fontId="0" fillId="33" borderId="50" xfId="0" applyNumberFormat="1" applyFont="1" applyFill="1" applyBorder="1" applyAlignment="1" applyProtection="1">
      <alignment horizontal="center" shrinkToFit="1"/>
      <protection/>
    </xf>
    <xf numFmtId="4" fontId="0" fillId="33" borderId="51" xfId="0" applyNumberFormat="1" applyFont="1" applyFill="1" applyBorder="1" applyAlignment="1" applyProtection="1">
      <alignment horizontal="right" shrinkToFit="1"/>
      <protection/>
    </xf>
    <xf numFmtId="4" fontId="0" fillId="33" borderId="52" xfId="0" applyNumberFormat="1" applyFont="1" applyFill="1" applyBorder="1" applyAlignment="1" applyProtection="1">
      <alignment horizontal="right" shrinkToFit="1"/>
      <protection/>
    </xf>
    <xf numFmtId="4" fontId="0" fillId="33" borderId="32" xfId="0" applyNumberFormat="1" applyFont="1" applyFill="1" applyBorder="1" applyAlignment="1" applyProtection="1">
      <alignment horizontal="right" shrinkToFit="1"/>
      <protection/>
    </xf>
    <xf numFmtId="4" fontId="0" fillId="33" borderId="49" xfId="0" applyNumberFormat="1" applyFont="1" applyFill="1" applyBorder="1" applyAlignment="1" applyProtection="1">
      <alignment horizontal="right" shrinkToFit="1"/>
      <protection/>
    </xf>
    <xf numFmtId="4" fontId="0" fillId="33" borderId="53" xfId="0" applyNumberFormat="1" applyFont="1" applyFill="1" applyBorder="1" applyAlignment="1" applyProtection="1">
      <alignment horizontal="right" shrinkToFit="1"/>
      <protection/>
    </xf>
    <xf numFmtId="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" fillId="0" borderId="15" xfId="0" applyNumberFormat="1" applyFont="1" applyBorder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left" wrapText="1"/>
      <protection locked="0"/>
    </xf>
    <xf numFmtId="0" fontId="7" fillId="0" borderId="46" xfId="0" applyFont="1" applyBorder="1" applyAlignment="1" applyProtection="1">
      <alignment horizontal="left" wrapText="1" indent="2"/>
      <protection locked="0"/>
    </xf>
    <xf numFmtId="0" fontId="7" fillId="0" borderId="55" xfId="0" applyFont="1" applyBorder="1" applyAlignment="1" applyProtection="1">
      <alignment horizontal="left" wrapText="1" indent="2"/>
      <protection locked="0"/>
    </xf>
    <xf numFmtId="0" fontId="7" fillId="0" borderId="0" xfId="0" applyFont="1" applyBorder="1" applyAlignment="1" applyProtection="1">
      <alignment horizontal="left" wrapText="1" inden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wrapText="1"/>
      <protection locked="0"/>
    </xf>
    <xf numFmtId="0" fontId="8" fillId="0" borderId="58" xfId="0" applyFont="1" applyBorder="1" applyAlignment="1" applyProtection="1">
      <alignment horizontal="center" wrapText="1"/>
      <protection locked="0"/>
    </xf>
    <xf numFmtId="0" fontId="7" fillId="0" borderId="59" xfId="0" applyFont="1" applyBorder="1" applyAlignment="1" applyProtection="1">
      <alignment horizontal="left" wrapText="1" indent="1"/>
      <protection locked="0"/>
    </xf>
    <xf numFmtId="0" fontId="7" fillId="0" borderId="60" xfId="0" applyFont="1" applyBorder="1" applyAlignment="1" applyProtection="1">
      <alignment horizontal="left" wrapText="1" indent="1"/>
      <protection locked="0"/>
    </xf>
    <xf numFmtId="0" fontId="7" fillId="0" borderId="59" xfId="0" applyFont="1" applyBorder="1" applyAlignment="1" applyProtection="1">
      <alignment horizontal="left" wrapText="1" indent="2"/>
      <protection locked="0"/>
    </xf>
    <xf numFmtId="0" fontId="7" fillId="0" borderId="60" xfId="0" applyFont="1" applyBorder="1" applyAlignment="1" applyProtection="1">
      <alignment horizontal="left" wrapText="1" indent="2"/>
      <protection locked="0"/>
    </xf>
    <xf numFmtId="0" fontId="7" fillId="0" borderId="54" xfId="0" applyFont="1" applyBorder="1" applyAlignment="1" applyProtection="1">
      <alignment horizontal="left" wrapText="1" indent="1"/>
      <protection locked="0"/>
    </xf>
    <xf numFmtId="0" fontId="7" fillId="0" borderId="61" xfId="0" applyFont="1" applyBorder="1" applyAlignment="1" applyProtection="1">
      <alignment horizontal="left" wrapText="1" indent="1"/>
      <protection locked="0"/>
    </xf>
    <xf numFmtId="0" fontId="5" fillId="0" borderId="61" xfId="0" applyFont="1" applyBorder="1" applyAlignment="1" applyProtection="1">
      <alignment horizontal="left" wrapText="1"/>
      <protection locked="0"/>
    </xf>
    <xf numFmtId="0" fontId="7" fillId="0" borderId="0" xfId="0" applyFont="1" applyBorder="1" applyAlignment="1" applyProtection="1">
      <alignment horizontal="left" wrapText="1" indent="2"/>
      <protection locked="0"/>
    </xf>
    <xf numFmtId="0" fontId="5" fillId="0" borderId="46" xfId="0" applyFont="1" applyBorder="1" applyAlignment="1" applyProtection="1">
      <alignment horizontal="left" wrapText="1"/>
      <protection locked="0"/>
    </xf>
    <xf numFmtId="0" fontId="5" fillId="0" borderId="55" xfId="0" applyFont="1" applyBorder="1" applyAlignment="1" applyProtection="1">
      <alignment horizontal="left" wrapText="1"/>
      <protection locked="0"/>
    </xf>
    <xf numFmtId="0" fontId="7" fillId="0" borderId="54" xfId="0" applyFont="1" applyBorder="1" applyAlignment="1" applyProtection="1">
      <alignment horizontal="left" wrapText="1" indent="2"/>
      <protection locked="0"/>
    </xf>
    <xf numFmtId="0" fontId="7" fillId="0" borderId="61" xfId="0" applyFont="1" applyBorder="1" applyAlignment="1" applyProtection="1">
      <alignment horizontal="left" wrapText="1" indent="2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left" wrapText="1" indent="1"/>
      <protection locked="0"/>
    </xf>
    <xf numFmtId="0" fontId="7" fillId="0" borderId="46" xfId="0" applyFont="1" applyBorder="1" applyAlignment="1" applyProtection="1">
      <alignment horizontal="left" wrapText="1" indent="1"/>
      <protection locked="0"/>
    </xf>
    <xf numFmtId="0" fontId="7" fillId="0" borderId="55" xfId="0" applyFont="1" applyBorder="1" applyAlignment="1" applyProtection="1">
      <alignment horizontal="left" wrapText="1" indent="1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63" xfId="0" applyFont="1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horizontal="left" wrapText="1"/>
      <protection locked="0"/>
    </xf>
    <xf numFmtId="0" fontId="5" fillId="0" borderId="61" xfId="0" applyFont="1" applyBorder="1" applyAlignment="1" applyProtection="1">
      <alignment horizontal="left" wrapText="1"/>
      <protection locked="0"/>
    </xf>
    <xf numFmtId="0" fontId="9" fillId="0" borderId="59" xfId="0" applyFont="1" applyBorder="1" applyAlignment="1" applyProtection="1">
      <alignment horizontal="left" wrapText="1"/>
      <protection locked="0"/>
    </xf>
    <xf numFmtId="0" fontId="9" fillId="0" borderId="60" xfId="0" applyFont="1" applyBorder="1" applyAlignment="1" applyProtection="1">
      <alignment horizontal="left" wrapText="1"/>
      <protection locked="0"/>
    </xf>
    <xf numFmtId="0" fontId="0" fillId="0" borderId="46" xfId="0" applyFont="1" applyBorder="1" applyAlignment="1" applyProtection="1">
      <alignment horizontal="left" wrapText="1" indent="2"/>
      <protection locked="0"/>
    </xf>
    <xf numFmtId="0" fontId="0" fillId="0" borderId="55" xfId="0" applyFont="1" applyBorder="1" applyAlignment="1" applyProtection="1">
      <alignment horizontal="left" wrapText="1" indent="2"/>
      <protection locked="0"/>
    </xf>
    <xf numFmtId="0" fontId="0" fillId="0" borderId="59" xfId="0" applyFont="1" applyBorder="1" applyAlignment="1" applyProtection="1">
      <alignment horizontal="left" wrapText="1" indent="1"/>
      <protection locked="0"/>
    </xf>
    <xf numFmtId="0" fontId="0" fillId="0" borderId="59" xfId="0" applyFont="1" applyBorder="1" applyAlignment="1" applyProtection="1">
      <alignment horizontal="left" indent="1"/>
      <protection locked="0"/>
    </xf>
    <xf numFmtId="0" fontId="0" fillId="0" borderId="60" xfId="0" applyFont="1" applyBorder="1" applyAlignment="1" applyProtection="1">
      <alignment horizontal="left" indent="1"/>
      <protection locked="0"/>
    </xf>
    <xf numFmtId="0" fontId="9" fillId="0" borderId="54" xfId="0" applyFont="1" applyBorder="1" applyAlignment="1" applyProtection="1">
      <alignment horizontal="left" wrapText="1"/>
      <protection locked="0"/>
    </xf>
    <xf numFmtId="0" fontId="9" fillId="0" borderId="61" xfId="0" applyFont="1" applyBorder="1" applyAlignment="1" applyProtection="1">
      <alignment horizontal="left" wrapTex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 wrapText="1"/>
      <protection locked="0"/>
    </xf>
    <xf numFmtId="0" fontId="0" fillId="0" borderId="54" xfId="0" applyFont="1" applyBorder="1" applyAlignment="1" applyProtection="1">
      <alignment horizontal="left" wrapText="1" indent="1"/>
      <protection locked="0"/>
    </xf>
    <xf numFmtId="0" fontId="0" fillId="0" borderId="61" xfId="0" applyFont="1" applyBorder="1" applyAlignment="1" applyProtection="1">
      <alignment horizontal="left" wrapText="1" indent="1"/>
      <protection locked="0"/>
    </xf>
    <xf numFmtId="0" fontId="0" fillId="0" borderId="60" xfId="0" applyFont="1" applyBorder="1" applyAlignment="1" applyProtection="1">
      <alignment horizontal="left" wrapText="1" indent="1"/>
      <protection locked="0"/>
    </xf>
    <xf numFmtId="0" fontId="9" fillId="0" borderId="54" xfId="0" applyFont="1" applyBorder="1" applyAlignment="1" applyProtection="1">
      <alignment wrapText="1"/>
      <protection locked="0"/>
    </xf>
    <xf numFmtId="0" fontId="9" fillId="0" borderId="61" xfId="0" applyFont="1" applyBorder="1" applyAlignment="1" applyProtection="1">
      <alignment wrapText="1"/>
      <protection locked="0"/>
    </xf>
    <xf numFmtId="0" fontId="9" fillId="0" borderId="46" xfId="0" applyFont="1" applyBorder="1" applyAlignment="1" applyProtection="1">
      <alignment horizontal="left" wrapText="1"/>
      <protection locked="0"/>
    </xf>
    <xf numFmtId="0" fontId="9" fillId="0" borderId="55" xfId="0" applyFont="1" applyBorder="1" applyAlignment="1" applyProtection="1">
      <alignment horizontal="left" wrapText="1"/>
      <protection locked="0"/>
    </xf>
    <xf numFmtId="0" fontId="0" fillId="0" borderId="59" xfId="0" applyFont="1" applyBorder="1" applyAlignment="1" applyProtection="1">
      <alignment horizontal="left" wrapText="1" indent="2"/>
      <protection locked="0"/>
    </xf>
    <xf numFmtId="0" fontId="0" fillId="0" borderId="60" xfId="0" applyFont="1" applyBorder="1" applyAlignment="1" applyProtection="1">
      <alignment horizontal="left" wrapText="1" indent="2"/>
      <protection locked="0"/>
    </xf>
    <xf numFmtId="0" fontId="2" fillId="0" borderId="59" xfId="0" applyFont="1" applyBorder="1" applyAlignment="1" applyProtection="1">
      <alignment horizontal="center" wrapText="1"/>
      <protection locked="0"/>
    </xf>
    <xf numFmtId="0" fontId="2" fillId="0" borderId="60" xfId="0" applyFont="1" applyBorder="1" applyAlignment="1" applyProtection="1">
      <alignment horizontal="center" wrapText="1"/>
      <protection locked="0"/>
    </xf>
    <xf numFmtId="0" fontId="2" fillId="0" borderId="54" xfId="0" applyFont="1" applyBorder="1" applyAlignment="1" applyProtection="1">
      <alignment horizontal="center" wrapText="1"/>
      <protection locked="0"/>
    </xf>
    <xf numFmtId="0" fontId="2" fillId="0" borderId="61" xfId="0" applyFont="1" applyBorder="1" applyAlignment="1" applyProtection="1">
      <alignment horizontal="center" wrapText="1"/>
      <protection locked="0"/>
    </xf>
    <xf numFmtId="0" fontId="9" fillId="0" borderId="54" xfId="0" applyFont="1" applyBorder="1" applyAlignment="1" applyProtection="1">
      <alignment horizontal="left" wrapText="1"/>
      <protection locked="0"/>
    </xf>
    <xf numFmtId="0" fontId="9" fillId="0" borderId="61" xfId="0" applyFont="1" applyBorder="1" applyAlignment="1" applyProtection="1">
      <alignment horizontal="left" wrapText="1"/>
      <protection locked="0"/>
    </xf>
    <xf numFmtId="0" fontId="0" fillId="0" borderId="46" xfId="0" applyFont="1" applyBorder="1" applyAlignment="1" applyProtection="1">
      <alignment horizontal="left" wrapText="1"/>
      <protection locked="0"/>
    </xf>
    <xf numFmtId="0" fontId="0" fillId="0" borderId="55" xfId="0" applyFont="1" applyBorder="1" applyAlignment="1" applyProtection="1">
      <alignment horizontal="left" wrapText="1"/>
      <protection locked="0"/>
    </xf>
    <xf numFmtId="0" fontId="0" fillId="0" borderId="59" xfId="0" applyFont="1" applyBorder="1" applyAlignment="1" applyProtection="1">
      <alignment wrapText="1"/>
      <protection locked="0"/>
    </xf>
    <xf numFmtId="0" fontId="0" fillId="0" borderId="59" xfId="0" applyFont="1" applyBorder="1" applyAlignment="1" applyProtection="1">
      <alignment/>
      <protection locked="0"/>
    </xf>
    <xf numFmtId="0" fontId="0" fillId="0" borderId="60" xfId="0" applyFont="1" applyBorder="1" applyAlignment="1" applyProtection="1">
      <alignment/>
      <protection locked="0"/>
    </xf>
    <xf numFmtId="0" fontId="0" fillId="0" borderId="54" xfId="0" applyFont="1" applyBorder="1" applyAlignment="1" applyProtection="1">
      <alignment wrapText="1"/>
      <protection locked="0"/>
    </xf>
    <xf numFmtId="0" fontId="0" fillId="0" borderId="61" xfId="0" applyFont="1" applyBorder="1" applyAlignment="1" applyProtection="1">
      <alignment wrapText="1"/>
      <protection locked="0"/>
    </xf>
    <xf numFmtId="0" fontId="0" fillId="0" borderId="59" xfId="0" applyFont="1" applyBorder="1" applyAlignment="1" applyProtection="1">
      <alignment horizontal="left" wrapText="1"/>
      <protection locked="0"/>
    </xf>
    <xf numFmtId="0" fontId="0" fillId="0" borderId="60" xfId="0" applyFont="1" applyBorder="1" applyAlignment="1" applyProtection="1">
      <alignment horizontal="left" wrapText="1"/>
      <protection locked="0"/>
    </xf>
    <xf numFmtId="0" fontId="0" fillId="0" borderId="54" xfId="0" applyFont="1" applyBorder="1" applyAlignment="1" applyProtection="1">
      <alignment horizontal="left" wrapText="1"/>
      <protection locked="0"/>
    </xf>
    <xf numFmtId="0" fontId="0" fillId="0" borderId="61" xfId="0" applyFont="1" applyBorder="1" applyAlignment="1" applyProtection="1">
      <alignment horizontal="left" wrapText="1"/>
      <protection locked="0"/>
    </xf>
    <xf numFmtId="0" fontId="0" fillId="0" borderId="6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0" fillId="0" borderId="46" xfId="0" applyFont="1" applyBorder="1" applyAlignment="1" applyProtection="1">
      <alignment horizontal="left" wrapText="1" indent="2"/>
      <protection locked="0"/>
    </xf>
    <xf numFmtId="0" fontId="0" fillId="0" borderId="55" xfId="0" applyFont="1" applyBorder="1" applyAlignment="1" applyProtection="1">
      <alignment horizontal="left" wrapText="1" indent="2"/>
      <protection locked="0"/>
    </xf>
    <xf numFmtId="0" fontId="0" fillId="0" borderId="59" xfId="0" applyFont="1" applyBorder="1" applyAlignment="1" applyProtection="1">
      <alignment horizontal="left" wrapText="1" indent="1"/>
      <protection locked="0"/>
    </xf>
    <xf numFmtId="0" fontId="0" fillId="0" borderId="60" xfId="0" applyFont="1" applyBorder="1" applyAlignment="1" applyProtection="1">
      <alignment horizontal="left" wrapText="1" indent="1"/>
      <protection locked="0"/>
    </xf>
    <xf numFmtId="0" fontId="0" fillId="0" borderId="54" xfId="0" applyFont="1" applyBorder="1" applyAlignment="1" applyProtection="1">
      <alignment horizontal="left" wrapText="1" indent="1"/>
      <protection locked="0"/>
    </xf>
    <xf numFmtId="0" fontId="0" fillId="0" borderId="61" xfId="0" applyFont="1" applyBorder="1" applyAlignment="1" applyProtection="1">
      <alignment horizontal="left" wrapText="1" indent="1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4" fontId="0" fillId="0" borderId="24" xfId="0" applyNumberFormat="1" applyFont="1" applyBorder="1" applyAlignment="1" applyProtection="1">
      <alignment horizontal="center" shrinkToFit="1"/>
      <protection locked="0"/>
    </xf>
    <xf numFmtId="0" fontId="0" fillId="0" borderId="31" xfId="0" applyFont="1" applyBorder="1" applyAlignment="1" applyProtection="1">
      <alignment horizontal="center" shrinkToFit="1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4" fontId="0" fillId="33" borderId="50" xfId="0" applyNumberFormat="1" applyFont="1" applyFill="1" applyBorder="1" applyAlignment="1" applyProtection="1">
      <alignment horizontal="center"/>
      <protection/>
    </xf>
    <xf numFmtId="4" fontId="0" fillId="33" borderId="64" xfId="0" applyNumberFormat="1" applyFont="1" applyFill="1" applyBorder="1" applyAlignment="1" applyProtection="1">
      <alignment horizontal="center"/>
      <protection/>
    </xf>
    <xf numFmtId="4" fontId="0" fillId="33" borderId="10" xfId="0" applyNumberFormat="1" applyFont="1" applyFill="1" applyBorder="1" applyAlignment="1" applyProtection="1">
      <alignment horizontal="center"/>
      <protection/>
    </xf>
    <xf numFmtId="4" fontId="0" fillId="0" borderId="24" xfId="0" applyNumberFormat="1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4" fontId="0" fillId="0" borderId="26" xfId="0" applyNumberFormat="1" applyFont="1" applyBorder="1" applyAlignment="1" applyProtection="1">
      <alignment horizontal="center"/>
      <protection locked="0"/>
    </xf>
    <xf numFmtId="4" fontId="0" fillId="0" borderId="31" xfId="0" applyNumberFormat="1" applyFont="1" applyBorder="1" applyAlignment="1" applyProtection="1">
      <alignment horizontal="center"/>
      <protection locked="0"/>
    </xf>
    <xf numFmtId="4" fontId="0" fillId="33" borderId="50" xfId="0" applyNumberFormat="1" applyFont="1" applyFill="1" applyBorder="1" applyAlignment="1" applyProtection="1">
      <alignment horizontal="center" shrinkToFit="1"/>
      <protection/>
    </xf>
    <xf numFmtId="0" fontId="0" fillId="0" borderId="64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33" borderId="10" xfId="0" applyFont="1" applyFill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center" shrinkToFit="1"/>
      <protection locked="0"/>
    </xf>
    <xf numFmtId="4" fontId="0" fillId="0" borderId="24" xfId="0" applyNumberFormat="1" applyFont="1" applyBorder="1" applyAlignment="1" applyProtection="1">
      <alignment horizontal="right" shrinkToFit="1"/>
      <protection locked="0"/>
    </xf>
    <xf numFmtId="4" fontId="0" fillId="0" borderId="31" xfId="0" applyNumberFormat="1" applyFont="1" applyBorder="1" applyAlignment="1" applyProtection="1">
      <alignment horizontal="right" shrinkToFit="1"/>
      <protection locked="0"/>
    </xf>
    <xf numFmtId="4" fontId="0" fillId="33" borderId="50" xfId="0" applyNumberFormat="1" applyFont="1" applyFill="1" applyBorder="1" applyAlignment="1" applyProtection="1">
      <alignment horizontal="right" shrinkToFit="1"/>
      <protection/>
    </xf>
    <xf numFmtId="0" fontId="0" fillId="0" borderId="10" xfId="0" applyFont="1" applyBorder="1" applyAlignment="1" applyProtection="1">
      <alignment horizontal="right" shrinkToFit="1"/>
      <protection/>
    </xf>
    <xf numFmtId="0" fontId="0" fillId="0" borderId="31" xfId="0" applyFont="1" applyBorder="1" applyAlignment="1" applyProtection="1">
      <alignment horizontal="right" shrinkToFit="1"/>
      <protection locked="0"/>
    </xf>
    <xf numFmtId="4" fontId="0" fillId="0" borderId="31" xfId="0" applyNumberFormat="1" applyFont="1" applyBorder="1" applyAlignment="1" applyProtection="1">
      <alignment horizontal="center" shrinkToFi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86"/>
  <sheetViews>
    <sheetView tabSelected="1" view="pageBreakPreview" zoomScaleSheetLayoutView="100" zoomScalePageLayoutView="0" workbookViewId="0" topLeftCell="A1">
      <selection activeCell="L172" sqref="L172"/>
    </sheetView>
  </sheetViews>
  <sheetFormatPr defaultColWidth="9.00390625" defaultRowHeight="12.75"/>
  <cols>
    <col min="1" max="1" width="10.75390625" style="82" customWidth="1"/>
    <col min="2" max="2" width="9.625" style="10" customWidth="1"/>
    <col min="3" max="3" width="4.625" style="10" customWidth="1"/>
    <col min="4" max="4" width="14.75390625" style="10" customWidth="1"/>
    <col min="5" max="5" width="6.625" style="10" customWidth="1"/>
    <col min="6" max="6" width="12.75390625" style="10" customWidth="1"/>
    <col min="7" max="7" width="2.25390625" style="10" customWidth="1"/>
    <col min="8" max="8" width="3.75390625" style="10" customWidth="1"/>
    <col min="9" max="9" width="6.00390625" style="81" customWidth="1"/>
    <col min="10" max="10" width="10.625" style="82" customWidth="1"/>
    <col min="11" max="11" width="16.875" style="82" customWidth="1"/>
    <col min="12" max="12" width="16.25390625" style="82" customWidth="1"/>
    <col min="13" max="13" width="15.75390625" style="121" customWidth="1"/>
    <col min="14" max="14" width="18.75390625" style="121" customWidth="1"/>
    <col min="15" max="15" width="15.00390625" style="10" customWidth="1"/>
    <col min="16" max="16" width="7.00390625" style="10" customWidth="1"/>
    <col min="17" max="16384" width="9.125" style="10" customWidth="1"/>
  </cols>
  <sheetData>
    <row r="1" spans="1:14" s="5" customFormat="1" ht="15" customHeight="1">
      <c r="A1" s="4"/>
      <c r="I1" s="6"/>
      <c r="J1" s="6"/>
      <c r="K1" s="7"/>
      <c r="L1" s="7"/>
      <c r="M1" s="7"/>
      <c r="N1" s="8"/>
    </row>
    <row r="2" spans="1:14" ht="16.5" thickBot="1">
      <c r="A2" s="9" t="s">
        <v>78</v>
      </c>
      <c r="I2" s="11"/>
      <c r="J2" s="12"/>
      <c r="K2" s="12"/>
      <c r="L2" s="12"/>
      <c r="M2" s="5"/>
      <c r="N2" s="13" t="s">
        <v>0</v>
      </c>
    </row>
    <row r="3" spans="1:14" ht="15">
      <c r="A3" s="14"/>
      <c r="I3" s="15"/>
      <c r="J3" s="14"/>
      <c r="K3" s="14"/>
      <c r="L3" s="14"/>
      <c r="M3" s="16" t="s">
        <v>79</v>
      </c>
      <c r="N3" s="17" t="s">
        <v>80</v>
      </c>
    </row>
    <row r="4" spans="1:14" ht="15">
      <c r="A4" s="135" t="s">
        <v>300</v>
      </c>
      <c r="B4" s="135"/>
      <c r="C4" s="135"/>
      <c r="D4" s="135"/>
      <c r="E4" s="135"/>
      <c r="F4" s="135"/>
      <c r="G4" s="135"/>
      <c r="H4" s="135"/>
      <c r="I4" s="136"/>
      <c r="J4" s="136"/>
      <c r="K4" s="136"/>
      <c r="L4" s="136"/>
      <c r="M4" s="16" t="s">
        <v>81</v>
      </c>
      <c r="N4" s="134">
        <v>42186</v>
      </c>
    </row>
    <row r="5" spans="1:14" ht="16.5" customHeight="1">
      <c r="A5" s="19"/>
      <c r="I5" s="20"/>
      <c r="J5" s="1"/>
      <c r="K5" s="1"/>
      <c r="L5" s="1"/>
      <c r="M5" s="5"/>
      <c r="N5" s="18"/>
    </row>
    <row r="6" spans="1:14" ht="13.5" customHeight="1">
      <c r="A6" s="19" t="s">
        <v>82</v>
      </c>
      <c r="E6" s="21" t="s">
        <v>298</v>
      </c>
      <c r="F6" s="22"/>
      <c r="G6" s="23"/>
      <c r="H6" s="23"/>
      <c r="I6" s="23"/>
      <c r="J6" s="23"/>
      <c r="K6" s="23"/>
      <c r="L6" s="23"/>
      <c r="M6" s="5"/>
      <c r="N6" s="24"/>
    </row>
    <row r="7" spans="1:14" ht="13.5" customHeight="1">
      <c r="A7" s="19" t="s">
        <v>83</v>
      </c>
      <c r="E7" s="25"/>
      <c r="F7" s="26"/>
      <c r="G7" s="26"/>
      <c r="H7" s="26"/>
      <c r="I7" s="26"/>
      <c r="J7" s="26"/>
      <c r="K7" s="26"/>
      <c r="L7" s="26"/>
      <c r="M7" s="5"/>
      <c r="N7" s="27"/>
    </row>
    <row r="8" spans="1:14" ht="11.25" customHeight="1">
      <c r="A8" s="19" t="s">
        <v>84</v>
      </c>
      <c r="E8" s="28" t="s">
        <v>299</v>
      </c>
      <c r="F8" s="26"/>
      <c r="G8" s="26"/>
      <c r="H8" s="26"/>
      <c r="I8" s="26"/>
      <c r="J8" s="26"/>
      <c r="K8" s="26"/>
      <c r="L8" s="26"/>
      <c r="M8" s="16" t="s">
        <v>85</v>
      </c>
      <c r="N8" s="29" t="s">
        <v>86</v>
      </c>
    </row>
    <row r="9" spans="1:14" ht="13.5" customHeight="1">
      <c r="A9" s="19" t="s">
        <v>87</v>
      </c>
      <c r="E9" s="25"/>
      <c r="F9" s="26"/>
      <c r="G9" s="30"/>
      <c r="H9" s="30"/>
      <c r="I9" s="30"/>
      <c r="J9" s="30"/>
      <c r="K9" s="30"/>
      <c r="L9" s="30"/>
      <c r="M9" s="16" t="s">
        <v>88</v>
      </c>
      <c r="N9" s="31" t="s">
        <v>86</v>
      </c>
    </row>
    <row r="10" spans="1:14" ht="10.5" customHeight="1">
      <c r="A10" s="19" t="s">
        <v>89</v>
      </c>
      <c r="E10" s="25"/>
      <c r="F10" s="21"/>
      <c r="G10" s="32"/>
      <c r="H10" s="32"/>
      <c r="I10" s="33"/>
      <c r="J10" s="34"/>
      <c r="K10" s="34"/>
      <c r="L10" s="34"/>
      <c r="M10" s="16" t="s">
        <v>90</v>
      </c>
      <c r="N10" s="35">
        <v>8403000000</v>
      </c>
    </row>
    <row r="11" spans="1:14" ht="13.5" customHeight="1">
      <c r="A11" s="19" t="s">
        <v>91</v>
      </c>
      <c r="I11" s="36"/>
      <c r="J11" s="37"/>
      <c r="K11" s="37"/>
      <c r="L11" s="37"/>
      <c r="M11" s="5"/>
      <c r="N11" s="38"/>
    </row>
    <row r="12" spans="1:14" ht="13.5" customHeight="1" thickBot="1">
      <c r="A12" s="19" t="s">
        <v>1</v>
      </c>
      <c r="I12" s="36"/>
      <c r="J12" s="37"/>
      <c r="K12" s="37"/>
      <c r="L12" s="37"/>
      <c r="M12" s="5" t="s">
        <v>92</v>
      </c>
      <c r="N12" s="39">
        <v>383</v>
      </c>
    </row>
    <row r="13" spans="1:14" ht="18.75" customHeight="1">
      <c r="A13" s="37"/>
      <c r="I13" s="36"/>
      <c r="J13" s="37"/>
      <c r="K13" s="37"/>
      <c r="L13" s="37"/>
      <c r="M13" s="37"/>
      <c r="N13" s="37"/>
    </row>
    <row r="14" spans="1:14" s="5" customFormat="1" ht="10.5" customHeight="1">
      <c r="A14" s="40"/>
      <c r="B14" s="41"/>
      <c r="C14" s="41"/>
      <c r="D14" s="41"/>
      <c r="E14" s="41"/>
      <c r="F14" s="41"/>
      <c r="G14" s="41"/>
      <c r="H14" s="42"/>
      <c r="I14" s="137" t="s">
        <v>93</v>
      </c>
      <c r="J14" s="140" t="s">
        <v>94</v>
      </c>
      <c r="K14" s="43" t="s">
        <v>95</v>
      </c>
      <c r="L14" s="44" t="s">
        <v>95</v>
      </c>
      <c r="M14" s="45" t="s">
        <v>301</v>
      </c>
      <c r="N14" s="44"/>
    </row>
    <row r="15" spans="1:14" s="5" customFormat="1" ht="10.5" customHeight="1">
      <c r="A15" s="143" t="s">
        <v>97</v>
      </c>
      <c r="B15" s="143"/>
      <c r="C15" s="143"/>
      <c r="D15" s="143"/>
      <c r="E15" s="143"/>
      <c r="F15" s="143"/>
      <c r="G15" s="143"/>
      <c r="H15" s="144"/>
      <c r="I15" s="138"/>
      <c r="J15" s="141"/>
      <c r="K15" s="47" t="s">
        <v>62</v>
      </c>
      <c r="L15" s="48" t="s">
        <v>61</v>
      </c>
      <c r="M15" s="49" t="s">
        <v>302</v>
      </c>
      <c r="N15" s="48" t="s">
        <v>99</v>
      </c>
    </row>
    <row r="16" spans="1:14" s="5" customFormat="1" ht="10.5" customHeight="1">
      <c r="A16" s="46"/>
      <c r="B16" s="46"/>
      <c r="C16" s="46"/>
      <c r="D16" s="46"/>
      <c r="E16" s="46"/>
      <c r="F16" s="46"/>
      <c r="G16" s="46"/>
      <c r="H16" s="47"/>
      <c r="I16" s="139"/>
      <c r="J16" s="142"/>
      <c r="K16" s="47" t="s">
        <v>63</v>
      </c>
      <c r="L16" s="47" t="s">
        <v>100</v>
      </c>
      <c r="M16" s="49" t="s">
        <v>303</v>
      </c>
      <c r="N16" s="48"/>
    </row>
    <row r="17" spans="1:14" s="5" customFormat="1" ht="12" thickBot="1">
      <c r="A17" s="149">
        <v>1</v>
      </c>
      <c r="B17" s="149"/>
      <c r="C17" s="149"/>
      <c r="D17" s="149"/>
      <c r="E17" s="149"/>
      <c r="F17" s="149"/>
      <c r="G17" s="149"/>
      <c r="H17" s="150"/>
      <c r="I17" s="50">
        <v>2</v>
      </c>
      <c r="J17" s="51">
        <v>3</v>
      </c>
      <c r="K17" s="52">
        <v>4</v>
      </c>
      <c r="L17" s="52">
        <v>5</v>
      </c>
      <c r="M17" s="45" t="s">
        <v>101</v>
      </c>
      <c r="N17" s="53" t="s">
        <v>102</v>
      </c>
    </row>
    <row r="18" spans="1:14" s="5" customFormat="1" ht="13.5" customHeight="1">
      <c r="A18" s="151" t="s">
        <v>103</v>
      </c>
      <c r="B18" s="151"/>
      <c r="C18" s="151"/>
      <c r="D18" s="151"/>
      <c r="E18" s="151"/>
      <c r="F18" s="151"/>
      <c r="G18" s="151"/>
      <c r="H18" s="152"/>
      <c r="I18" s="54" t="s">
        <v>2</v>
      </c>
      <c r="J18" s="55" t="s">
        <v>34</v>
      </c>
      <c r="K18" s="122">
        <f>K19+K20+K21+K22+K27+K35+K41</f>
        <v>1012168.17</v>
      </c>
      <c r="L18" s="122">
        <f>L19+L20+L21+L22+L27+L35+L41</f>
        <v>8296295.36</v>
      </c>
      <c r="M18" s="122">
        <f>M19+M20+M21+M22+M27+M35+M41</f>
        <v>918050</v>
      </c>
      <c r="N18" s="123">
        <f aca="true" t="shared" si="0" ref="N18:N23">K18+L18+M18</f>
        <v>10226513.530000001</v>
      </c>
    </row>
    <row r="19" spans="1:14" s="5" customFormat="1" ht="13.5" customHeight="1">
      <c r="A19" s="145" t="s">
        <v>104</v>
      </c>
      <c r="B19" s="145"/>
      <c r="C19" s="145"/>
      <c r="D19" s="145"/>
      <c r="E19" s="145"/>
      <c r="F19" s="145"/>
      <c r="G19" s="145"/>
      <c r="H19" s="145"/>
      <c r="I19" s="56" t="s">
        <v>3</v>
      </c>
      <c r="J19" s="57" t="s">
        <v>20</v>
      </c>
      <c r="K19" s="58"/>
      <c r="L19" s="58"/>
      <c r="M19" s="58"/>
      <c r="N19" s="124">
        <f t="shared" si="0"/>
        <v>0</v>
      </c>
    </row>
    <row r="20" spans="1:14" s="5" customFormat="1" ht="13.5" customHeight="1">
      <c r="A20" s="145" t="s">
        <v>105</v>
      </c>
      <c r="B20" s="145"/>
      <c r="C20" s="145"/>
      <c r="D20" s="145"/>
      <c r="E20" s="145"/>
      <c r="F20" s="145"/>
      <c r="G20" s="145"/>
      <c r="H20" s="145"/>
      <c r="I20" s="56" t="s">
        <v>4</v>
      </c>
      <c r="J20" s="57" t="s">
        <v>42</v>
      </c>
      <c r="K20" s="58"/>
      <c r="L20" s="58"/>
      <c r="M20" s="58">
        <v>918050</v>
      </c>
      <c r="N20" s="124">
        <f t="shared" si="0"/>
        <v>918050</v>
      </c>
    </row>
    <row r="21" spans="1:14" s="5" customFormat="1" ht="13.5" customHeight="1">
      <c r="A21" s="145" t="s">
        <v>106</v>
      </c>
      <c r="B21" s="145"/>
      <c r="C21" s="145"/>
      <c r="D21" s="145"/>
      <c r="E21" s="145"/>
      <c r="F21" s="145"/>
      <c r="G21" s="145"/>
      <c r="H21" s="145"/>
      <c r="I21" s="56" t="s">
        <v>5</v>
      </c>
      <c r="J21" s="57" t="s">
        <v>43</v>
      </c>
      <c r="K21" s="58"/>
      <c r="L21" s="58"/>
      <c r="M21" s="58"/>
      <c r="N21" s="124">
        <f t="shared" si="0"/>
        <v>0</v>
      </c>
    </row>
    <row r="22" spans="1:14" s="5" customFormat="1" ht="13.5" customHeight="1">
      <c r="A22" s="145" t="s">
        <v>107</v>
      </c>
      <c r="B22" s="145"/>
      <c r="C22" s="145"/>
      <c r="D22" s="145"/>
      <c r="E22" s="145"/>
      <c r="F22" s="145"/>
      <c r="G22" s="145"/>
      <c r="H22" s="145"/>
      <c r="I22" s="56" t="s">
        <v>6</v>
      </c>
      <c r="J22" s="57" t="s">
        <v>9</v>
      </c>
      <c r="K22" s="58"/>
      <c r="L22" s="58"/>
      <c r="M22" s="58"/>
      <c r="N22" s="124">
        <f t="shared" si="0"/>
        <v>0</v>
      </c>
    </row>
    <row r="23" spans="1:14" s="5" customFormat="1" ht="13.5" customHeight="1">
      <c r="A23" s="146" t="s">
        <v>33</v>
      </c>
      <c r="B23" s="146"/>
      <c r="C23" s="146"/>
      <c r="D23" s="146"/>
      <c r="E23" s="146"/>
      <c r="F23" s="146"/>
      <c r="G23" s="146"/>
      <c r="H23" s="147"/>
      <c r="I23" s="59"/>
      <c r="J23" s="60"/>
      <c r="K23" s="232"/>
      <c r="L23" s="232"/>
      <c r="M23" s="232"/>
      <c r="N23" s="229">
        <f t="shared" si="0"/>
        <v>0</v>
      </c>
    </row>
    <row r="24" spans="1:14" s="5" customFormat="1" ht="13.5" customHeight="1">
      <c r="A24" s="148" t="s">
        <v>108</v>
      </c>
      <c r="B24" s="148"/>
      <c r="C24" s="148"/>
      <c r="D24" s="148"/>
      <c r="E24" s="148"/>
      <c r="F24" s="148"/>
      <c r="G24" s="148"/>
      <c r="H24" s="148"/>
      <c r="I24" s="61"/>
      <c r="J24" s="60"/>
      <c r="K24" s="234"/>
      <c r="L24" s="234"/>
      <c r="M24" s="234"/>
      <c r="N24" s="230"/>
    </row>
    <row r="25" spans="1:14" s="5" customFormat="1" ht="13.5" customHeight="1">
      <c r="A25" s="153" t="s">
        <v>109</v>
      </c>
      <c r="B25" s="153"/>
      <c r="C25" s="153"/>
      <c r="D25" s="153"/>
      <c r="E25" s="153"/>
      <c r="F25" s="153"/>
      <c r="G25" s="153"/>
      <c r="H25" s="153"/>
      <c r="I25" s="62" t="s">
        <v>57</v>
      </c>
      <c r="J25" s="57" t="s">
        <v>110</v>
      </c>
      <c r="K25" s="235"/>
      <c r="L25" s="235"/>
      <c r="M25" s="235"/>
      <c r="N25" s="231"/>
    </row>
    <row r="26" spans="1:14" s="5" customFormat="1" ht="13.5" customHeight="1">
      <c r="A26" s="157" t="s">
        <v>111</v>
      </c>
      <c r="B26" s="157"/>
      <c r="C26" s="157"/>
      <c r="D26" s="157"/>
      <c r="E26" s="157"/>
      <c r="F26" s="157"/>
      <c r="G26" s="157"/>
      <c r="H26" s="158"/>
      <c r="I26" s="56" t="s">
        <v>56</v>
      </c>
      <c r="J26" s="57" t="s">
        <v>112</v>
      </c>
      <c r="K26" s="58"/>
      <c r="L26" s="58"/>
      <c r="M26" s="58"/>
      <c r="N26" s="124">
        <f>K26+L26+M26</f>
        <v>0</v>
      </c>
    </row>
    <row r="27" spans="1:14" s="5" customFormat="1" ht="13.5" customHeight="1">
      <c r="A27" s="145" t="s">
        <v>113</v>
      </c>
      <c r="B27" s="145"/>
      <c r="C27" s="145"/>
      <c r="D27" s="145"/>
      <c r="E27" s="145"/>
      <c r="F27" s="145"/>
      <c r="G27" s="145"/>
      <c r="H27" s="159"/>
      <c r="I27" s="56" t="s">
        <v>7</v>
      </c>
      <c r="J27" s="57" t="s">
        <v>21</v>
      </c>
      <c r="K27" s="125">
        <f>K28+K30</f>
        <v>0</v>
      </c>
      <c r="L27" s="125">
        <f>L28+L30</f>
        <v>0</v>
      </c>
      <c r="M27" s="125">
        <f>M28+M30</f>
        <v>0</v>
      </c>
      <c r="N27" s="124">
        <f>K27+L27+M27</f>
        <v>0</v>
      </c>
    </row>
    <row r="28" spans="1:14" s="5" customFormat="1" ht="13.5" customHeight="1">
      <c r="A28" s="146" t="s">
        <v>33</v>
      </c>
      <c r="B28" s="146"/>
      <c r="C28" s="146"/>
      <c r="D28" s="146"/>
      <c r="E28" s="146"/>
      <c r="F28" s="146"/>
      <c r="G28" s="146"/>
      <c r="H28" s="147"/>
      <c r="I28" s="59"/>
      <c r="J28" s="60"/>
      <c r="K28" s="232"/>
      <c r="L28" s="232"/>
      <c r="M28" s="232"/>
      <c r="N28" s="229">
        <f>K28+L28+M28</f>
        <v>0</v>
      </c>
    </row>
    <row r="29" spans="1:14" s="5" customFormat="1" ht="13.5" customHeight="1">
      <c r="A29" s="153" t="s">
        <v>114</v>
      </c>
      <c r="B29" s="153"/>
      <c r="C29" s="153"/>
      <c r="D29" s="153"/>
      <c r="E29" s="153"/>
      <c r="F29" s="153"/>
      <c r="G29" s="153"/>
      <c r="H29" s="154"/>
      <c r="I29" s="62" t="s">
        <v>8</v>
      </c>
      <c r="J29" s="57" t="s">
        <v>22</v>
      </c>
      <c r="K29" s="233"/>
      <c r="L29" s="233"/>
      <c r="M29" s="233"/>
      <c r="N29" s="231"/>
    </row>
    <row r="30" spans="1:14" s="5" customFormat="1" ht="13.5" customHeight="1">
      <c r="A30" s="148" t="s">
        <v>115</v>
      </c>
      <c r="B30" s="148"/>
      <c r="C30" s="148"/>
      <c r="D30" s="148"/>
      <c r="E30" s="148"/>
      <c r="F30" s="148"/>
      <c r="G30" s="148"/>
      <c r="H30" s="148"/>
      <c r="I30" s="56" t="s">
        <v>64</v>
      </c>
      <c r="J30" s="57" t="s">
        <v>23</v>
      </c>
      <c r="K30" s="125">
        <f>K32+K33</f>
        <v>0</v>
      </c>
      <c r="L30" s="125">
        <f>L32+L33</f>
        <v>0</v>
      </c>
      <c r="M30" s="125">
        <f>M32+M33</f>
        <v>0</v>
      </c>
      <c r="N30" s="124">
        <f aca="true" t="shared" si="1" ref="N30:N41">K30+L30+M30</f>
        <v>0</v>
      </c>
    </row>
    <row r="31" spans="1:14" s="5" customFormat="1" ht="13.5" customHeight="1">
      <c r="A31" s="146" t="s">
        <v>41</v>
      </c>
      <c r="B31" s="146"/>
      <c r="C31" s="146"/>
      <c r="D31" s="146"/>
      <c r="E31" s="146"/>
      <c r="F31" s="146"/>
      <c r="G31" s="146"/>
      <c r="H31" s="147"/>
      <c r="I31" s="56"/>
      <c r="J31" s="57"/>
      <c r="K31" s="58"/>
      <c r="L31" s="58"/>
      <c r="M31" s="58"/>
      <c r="N31" s="124">
        <f t="shared" si="1"/>
        <v>0</v>
      </c>
    </row>
    <row r="32" spans="1:14" s="5" customFormat="1" ht="13.5" customHeight="1">
      <c r="A32" s="155" t="s">
        <v>116</v>
      </c>
      <c r="B32" s="155"/>
      <c r="C32" s="155"/>
      <c r="D32" s="155"/>
      <c r="E32" s="155"/>
      <c r="F32" s="155"/>
      <c r="G32" s="155"/>
      <c r="H32" s="156"/>
      <c r="I32" s="56" t="s">
        <v>58</v>
      </c>
      <c r="J32" s="57" t="s">
        <v>23</v>
      </c>
      <c r="K32" s="58"/>
      <c r="L32" s="58"/>
      <c r="M32" s="58"/>
      <c r="N32" s="124">
        <f t="shared" si="1"/>
        <v>0</v>
      </c>
    </row>
    <row r="33" spans="1:14" s="5" customFormat="1" ht="13.5" customHeight="1">
      <c r="A33" s="160" t="s">
        <v>117</v>
      </c>
      <c r="B33" s="160"/>
      <c r="C33" s="160"/>
      <c r="D33" s="160"/>
      <c r="E33" s="160"/>
      <c r="F33" s="160"/>
      <c r="G33" s="160"/>
      <c r="H33" s="160"/>
      <c r="I33" s="56" t="s">
        <v>118</v>
      </c>
      <c r="J33" s="57" t="s">
        <v>23</v>
      </c>
      <c r="K33" s="58"/>
      <c r="L33" s="58"/>
      <c r="M33" s="58"/>
      <c r="N33" s="124">
        <f t="shared" si="1"/>
        <v>0</v>
      </c>
    </row>
    <row r="34" spans="1:14" s="5" customFormat="1" ht="13.5" customHeight="1">
      <c r="A34" s="157" t="s">
        <v>119</v>
      </c>
      <c r="B34" s="157"/>
      <c r="C34" s="157"/>
      <c r="D34" s="157"/>
      <c r="E34" s="157"/>
      <c r="F34" s="157"/>
      <c r="G34" s="157"/>
      <c r="H34" s="158"/>
      <c r="I34" s="56" t="s">
        <v>120</v>
      </c>
      <c r="J34" s="57" t="s">
        <v>24</v>
      </c>
      <c r="K34" s="58"/>
      <c r="L34" s="58"/>
      <c r="M34" s="58"/>
      <c r="N34" s="124">
        <f t="shared" si="1"/>
        <v>0</v>
      </c>
    </row>
    <row r="35" spans="1:14" s="5" customFormat="1" ht="13.5" customHeight="1">
      <c r="A35" s="161" t="s">
        <v>121</v>
      </c>
      <c r="B35" s="161"/>
      <c r="C35" s="161"/>
      <c r="D35" s="161"/>
      <c r="E35" s="161"/>
      <c r="F35" s="161"/>
      <c r="G35" s="161"/>
      <c r="H35" s="162"/>
      <c r="I35" s="59" t="s">
        <v>34</v>
      </c>
      <c r="J35" s="63" t="s">
        <v>39</v>
      </c>
      <c r="K35" s="125">
        <f>K37+K38+K39+K40</f>
        <v>1012168.17</v>
      </c>
      <c r="L35" s="125">
        <f>L37+L38+L39+L40</f>
        <v>8296295.36</v>
      </c>
      <c r="M35" s="125">
        <f>M37+M38+M39+M40</f>
        <v>0</v>
      </c>
      <c r="N35" s="124">
        <f t="shared" si="1"/>
        <v>9308463.530000001</v>
      </c>
    </row>
    <row r="36" spans="1:14" s="5" customFormat="1" ht="13.5" customHeight="1">
      <c r="A36" s="163" t="s">
        <v>122</v>
      </c>
      <c r="B36" s="163"/>
      <c r="C36" s="163"/>
      <c r="D36" s="163"/>
      <c r="E36" s="163"/>
      <c r="F36" s="163"/>
      <c r="G36" s="163"/>
      <c r="H36" s="164"/>
      <c r="I36" s="59"/>
      <c r="J36" s="63"/>
      <c r="K36" s="64"/>
      <c r="L36" s="64"/>
      <c r="M36" s="64"/>
      <c r="N36" s="126">
        <f t="shared" si="1"/>
        <v>0</v>
      </c>
    </row>
    <row r="37" spans="1:14" s="5" customFormat="1" ht="13.5" customHeight="1">
      <c r="A37" s="157" t="s">
        <v>123</v>
      </c>
      <c r="B37" s="157"/>
      <c r="C37" s="157"/>
      <c r="D37" s="157"/>
      <c r="E37" s="157"/>
      <c r="F37" s="157"/>
      <c r="G37" s="157"/>
      <c r="H37" s="158"/>
      <c r="I37" s="59" t="s">
        <v>35</v>
      </c>
      <c r="J37" s="63" t="s">
        <v>39</v>
      </c>
      <c r="K37" s="58"/>
      <c r="L37" s="58">
        <v>8296295.36</v>
      </c>
      <c r="M37" s="58"/>
      <c r="N37" s="124">
        <f t="shared" si="1"/>
        <v>8296295.36</v>
      </c>
    </row>
    <row r="38" spans="1:14" s="5" customFormat="1" ht="13.5" customHeight="1">
      <c r="A38" s="157" t="s">
        <v>124</v>
      </c>
      <c r="B38" s="157"/>
      <c r="C38" s="157"/>
      <c r="D38" s="157"/>
      <c r="E38" s="157"/>
      <c r="F38" s="157"/>
      <c r="G38" s="157"/>
      <c r="H38" s="158"/>
      <c r="I38" s="59" t="s">
        <v>36</v>
      </c>
      <c r="J38" s="63" t="s">
        <v>39</v>
      </c>
      <c r="K38" s="58">
        <v>1012168.17</v>
      </c>
      <c r="L38" s="58"/>
      <c r="M38" s="58"/>
      <c r="N38" s="124">
        <f t="shared" si="1"/>
        <v>1012168.17</v>
      </c>
    </row>
    <row r="39" spans="1:14" s="5" customFormat="1" ht="13.5" customHeight="1">
      <c r="A39" s="157" t="s">
        <v>125</v>
      </c>
      <c r="B39" s="157"/>
      <c r="C39" s="157"/>
      <c r="D39" s="157"/>
      <c r="E39" s="157"/>
      <c r="F39" s="157"/>
      <c r="G39" s="157"/>
      <c r="H39" s="158"/>
      <c r="I39" s="59" t="s">
        <v>37</v>
      </c>
      <c r="J39" s="63" t="s">
        <v>39</v>
      </c>
      <c r="K39" s="58"/>
      <c r="L39" s="58"/>
      <c r="M39" s="58"/>
      <c r="N39" s="124">
        <f t="shared" si="1"/>
        <v>0</v>
      </c>
    </row>
    <row r="40" spans="1:14" s="5" customFormat="1" ht="13.5" customHeight="1">
      <c r="A40" s="157" t="s">
        <v>126</v>
      </c>
      <c r="B40" s="157"/>
      <c r="C40" s="157"/>
      <c r="D40" s="157"/>
      <c r="E40" s="157"/>
      <c r="F40" s="157"/>
      <c r="G40" s="157"/>
      <c r="H40" s="158"/>
      <c r="I40" s="59" t="s">
        <v>38</v>
      </c>
      <c r="J40" s="63" t="s">
        <v>39</v>
      </c>
      <c r="K40" s="58"/>
      <c r="L40" s="58"/>
      <c r="M40" s="58"/>
      <c r="N40" s="124">
        <f t="shared" si="1"/>
        <v>0</v>
      </c>
    </row>
    <row r="41" spans="1:14" s="5" customFormat="1" ht="13.5" customHeight="1" thickBot="1">
      <c r="A41" s="145" t="s">
        <v>127</v>
      </c>
      <c r="B41" s="145"/>
      <c r="C41" s="145"/>
      <c r="D41" s="145"/>
      <c r="E41" s="145"/>
      <c r="F41" s="145"/>
      <c r="G41" s="145"/>
      <c r="H41" s="159"/>
      <c r="I41" s="65" t="s">
        <v>128</v>
      </c>
      <c r="J41" s="66" t="s">
        <v>42</v>
      </c>
      <c r="K41" s="67"/>
      <c r="L41" s="67"/>
      <c r="M41" s="67"/>
      <c r="N41" s="3">
        <f t="shared" si="1"/>
        <v>0</v>
      </c>
    </row>
    <row r="42" spans="1:14" s="5" customFormat="1" ht="12.75" customHeight="1">
      <c r="A42" s="4" t="s">
        <v>129</v>
      </c>
      <c r="B42" s="4"/>
      <c r="C42" s="4"/>
      <c r="D42" s="4"/>
      <c r="E42" s="4"/>
      <c r="F42" s="4"/>
      <c r="G42" s="4"/>
      <c r="H42" s="4"/>
      <c r="I42" s="6"/>
      <c r="J42" s="6"/>
      <c r="K42" s="68"/>
      <c r="L42" s="68"/>
      <c r="M42" s="68"/>
      <c r="N42" s="68"/>
    </row>
    <row r="43" spans="1:14" s="5" customFormat="1" ht="15" customHeight="1">
      <c r="A43" s="4"/>
      <c r="I43" s="33"/>
      <c r="J43" s="33"/>
      <c r="K43" s="8"/>
      <c r="L43" s="8"/>
      <c r="M43" s="8"/>
      <c r="N43" s="7" t="s">
        <v>130</v>
      </c>
    </row>
    <row r="44" spans="1:14" s="5" customFormat="1" ht="10.5" customHeight="1">
      <c r="A44" s="165"/>
      <c r="B44" s="165"/>
      <c r="C44" s="165"/>
      <c r="D44" s="165"/>
      <c r="E44" s="165"/>
      <c r="F44" s="165"/>
      <c r="G44" s="165"/>
      <c r="H44" s="166"/>
      <c r="I44" s="137" t="s">
        <v>93</v>
      </c>
      <c r="J44" s="140" t="s">
        <v>94</v>
      </c>
      <c r="K44" s="43" t="s">
        <v>95</v>
      </c>
      <c r="L44" s="44" t="s">
        <v>95</v>
      </c>
      <c r="M44" s="69" t="s">
        <v>96</v>
      </c>
      <c r="N44" s="70"/>
    </row>
    <row r="45" spans="1:14" s="5" customFormat="1" ht="10.5" customHeight="1">
      <c r="A45" s="143" t="s">
        <v>131</v>
      </c>
      <c r="B45" s="143"/>
      <c r="C45" s="143"/>
      <c r="D45" s="143"/>
      <c r="E45" s="143"/>
      <c r="F45" s="143"/>
      <c r="G45" s="143"/>
      <c r="H45" s="144"/>
      <c r="I45" s="138"/>
      <c r="J45" s="141"/>
      <c r="K45" s="47" t="s">
        <v>62</v>
      </c>
      <c r="L45" s="48" t="s">
        <v>61</v>
      </c>
      <c r="M45" s="71" t="s">
        <v>98</v>
      </c>
      <c r="N45" s="72" t="s">
        <v>99</v>
      </c>
    </row>
    <row r="46" spans="1:14" s="5" customFormat="1" ht="10.5" customHeight="1">
      <c r="A46" s="143"/>
      <c r="B46" s="143"/>
      <c r="C46" s="143"/>
      <c r="D46" s="143"/>
      <c r="E46" s="143"/>
      <c r="F46" s="143"/>
      <c r="G46" s="143"/>
      <c r="H46" s="144"/>
      <c r="I46" s="139"/>
      <c r="J46" s="142"/>
      <c r="K46" s="47" t="s">
        <v>63</v>
      </c>
      <c r="L46" s="47" t="s">
        <v>100</v>
      </c>
      <c r="M46" s="71" t="s">
        <v>32</v>
      </c>
      <c r="N46" s="72"/>
    </row>
    <row r="47" spans="1:14" s="5" customFormat="1" ht="10.5" customHeight="1" thickBot="1">
      <c r="A47" s="149">
        <v>1</v>
      </c>
      <c r="B47" s="149"/>
      <c r="C47" s="149"/>
      <c r="D47" s="149"/>
      <c r="E47" s="149"/>
      <c r="F47" s="149"/>
      <c r="G47" s="149"/>
      <c r="H47" s="150"/>
      <c r="I47" s="50">
        <v>2</v>
      </c>
      <c r="J47" s="51">
        <v>3</v>
      </c>
      <c r="K47" s="70">
        <v>4</v>
      </c>
      <c r="L47" s="73">
        <v>5</v>
      </c>
      <c r="M47" s="69" t="s">
        <v>101</v>
      </c>
      <c r="N47" s="74" t="s">
        <v>102</v>
      </c>
    </row>
    <row r="48" spans="1:14" s="5" customFormat="1" ht="23.25" customHeight="1">
      <c r="A48" s="151" t="s">
        <v>132</v>
      </c>
      <c r="B48" s="151"/>
      <c r="C48" s="151"/>
      <c r="D48" s="151"/>
      <c r="E48" s="151"/>
      <c r="F48" s="151"/>
      <c r="G48" s="151"/>
      <c r="H48" s="152"/>
      <c r="I48" s="54" t="s">
        <v>9</v>
      </c>
      <c r="J48" s="75" t="s">
        <v>49</v>
      </c>
      <c r="K48" s="122">
        <f>K49+K54+K62+K66+K72+K77+K82+K89+K94</f>
        <v>593347.85</v>
      </c>
      <c r="L48" s="122">
        <f>L49+L54+L62+L66+L72+L77+L82+L89+L94</f>
        <v>4764908.4</v>
      </c>
      <c r="M48" s="122">
        <f>M49+M54+M62+M66+M72+M77+M82+M89+M94</f>
        <v>32541.84</v>
      </c>
      <c r="N48" s="123">
        <f>K48+L48+M48</f>
        <v>5390798.09</v>
      </c>
    </row>
    <row r="49" spans="1:14" s="5" customFormat="1" ht="13.5" customHeight="1">
      <c r="A49" s="145" t="s">
        <v>133</v>
      </c>
      <c r="B49" s="145"/>
      <c r="C49" s="145"/>
      <c r="D49" s="145"/>
      <c r="E49" s="145"/>
      <c r="F49" s="145"/>
      <c r="G49" s="145"/>
      <c r="H49" s="159"/>
      <c r="I49" s="56" t="s">
        <v>47</v>
      </c>
      <c r="J49" s="76" t="s">
        <v>10</v>
      </c>
      <c r="K49" s="125">
        <f>K50+K52+K53</f>
        <v>209169.71</v>
      </c>
      <c r="L49" s="125">
        <f>L50+L52+L53</f>
        <v>3465660.2</v>
      </c>
      <c r="M49" s="125">
        <f>M50+M52+M53</f>
        <v>9532.29</v>
      </c>
      <c r="N49" s="124">
        <f>K49+L49+M49</f>
        <v>3684362.2</v>
      </c>
    </row>
    <row r="50" spans="1:14" s="5" customFormat="1" ht="13.5" customHeight="1">
      <c r="A50" s="146" t="s">
        <v>33</v>
      </c>
      <c r="B50" s="146"/>
      <c r="C50" s="146"/>
      <c r="D50" s="146"/>
      <c r="E50" s="146"/>
      <c r="F50" s="146"/>
      <c r="G50" s="146"/>
      <c r="H50" s="147"/>
      <c r="I50" s="59"/>
      <c r="J50" s="63"/>
      <c r="K50" s="223"/>
      <c r="L50" s="223">
        <f>2504326.15+109430.37</f>
        <v>2613756.52</v>
      </c>
      <c r="M50" s="223">
        <v>7321.27</v>
      </c>
      <c r="N50" s="236">
        <f>K50+L50+M50</f>
        <v>2621077.79</v>
      </c>
    </row>
    <row r="51" spans="1:14" s="5" customFormat="1" ht="13.5" customHeight="1">
      <c r="A51" s="153" t="s">
        <v>134</v>
      </c>
      <c r="B51" s="153"/>
      <c r="C51" s="153"/>
      <c r="D51" s="153"/>
      <c r="E51" s="153"/>
      <c r="F51" s="153"/>
      <c r="G51" s="153"/>
      <c r="H51" s="154"/>
      <c r="I51" s="62" t="s">
        <v>135</v>
      </c>
      <c r="J51" s="57" t="s">
        <v>11</v>
      </c>
      <c r="K51" s="224"/>
      <c r="L51" s="224"/>
      <c r="M51" s="224"/>
      <c r="N51" s="239"/>
    </row>
    <row r="52" spans="1:14" s="5" customFormat="1" ht="13.5" customHeight="1">
      <c r="A52" s="157" t="s">
        <v>136</v>
      </c>
      <c r="B52" s="157"/>
      <c r="C52" s="157"/>
      <c r="D52" s="157"/>
      <c r="E52" s="157"/>
      <c r="F52" s="157"/>
      <c r="G52" s="157"/>
      <c r="H52" s="158"/>
      <c r="I52" s="56" t="s">
        <v>137</v>
      </c>
      <c r="J52" s="76" t="s">
        <v>12</v>
      </c>
      <c r="K52" s="58">
        <f>168180.75+40988.96</f>
        <v>209169.71</v>
      </c>
      <c r="L52" s="58">
        <v>7560</v>
      </c>
      <c r="M52" s="58"/>
      <c r="N52" s="124">
        <f>K52+L52+M52</f>
        <v>216729.71</v>
      </c>
    </row>
    <row r="53" spans="1:14" s="5" customFormat="1" ht="13.5" customHeight="1">
      <c r="A53" s="157" t="s">
        <v>138</v>
      </c>
      <c r="B53" s="157"/>
      <c r="C53" s="157"/>
      <c r="D53" s="157"/>
      <c r="E53" s="157"/>
      <c r="F53" s="157"/>
      <c r="G53" s="157"/>
      <c r="H53" s="158"/>
      <c r="I53" s="56" t="s">
        <v>139</v>
      </c>
      <c r="J53" s="76" t="s">
        <v>13</v>
      </c>
      <c r="K53" s="58"/>
      <c r="L53" s="58">
        <f>695973.85+148369.83</f>
        <v>844343.6799999999</v>
      </c>
      <c r="M53" s="58">
        <v>2211.02</v>
      </c>
      <c r="N53" s="124">
        <f>K53+L53+M53</f>
        <v>846554.7</v>
      </c>
    </row>
    <row r="54" spans="1:14" s="5" customFormat="1" ht="13.5" customHeight="1">
      <c r="A54" s="145" t="s">
        <v>140</v>
      </c>
      <c r="B54" s="145"/>
      <c r="C54" s="145"/>
      <c r="D54" s="145"/>
      <c r="E54" s="145"/>
      <c r="F54" s="145"/>
      <c r="G54" s="145"/>
      <c r="H54" s="159"/>
      <c r="I54" s="56" t="s">
        <v>21</v>
      </c>
      <c r="J54" s="76" t="s">
        <v>50</v>
      </c>
      <c r="K54" s="125">
        <f>K55+K57+K58+K59+K60+K61</f>
        <v>0</v>
      </c>
      <c r="L54" s="125">
        <f>L55+L57+L58+L59+L60+L61</f>
        <v>1081422.21</v>
      </c>
      <c r="M54" s="125">
        <f>M55+M57+M58+M59+M60+M61</f>
        <v>21062.2</v>
      </c>
      <c r="N54" s="124">
        <f>K54+L54+M54</f>
        <v>1102484.41</v>
      </c>
    </row>
    <row r="55" spans="1:14" s="5" customFormat="1" ht="13.5" customHeight="1">
      <c r="A55" s="146" t="s">
        <v>33</v>
      </c>
      <c r="B55" s="146"/>
      <c r="C55" s="146"/>
      <c r="D55" s="146"/>
      <c r="E55" s="146"/>
      <c r="F55" s="146"/>
      <c r="G55" s="146"/>
      <c r="H55" s="147"/>
      <c r="I55" s="59"/>
      <c r="J55" s="77"/>
      <c r="K55" s="223"/>
      <c r="L55" s="223">
        <f>11226.6+2737.6</f>
        <v>13964.2</v>
      </c>
      <c r="M55" s="223">
        <v>2289.8</v>
      </c>
      <c r="N55" s="236">
        <f>K55+L55+M55</f>
        <v>16254</v>
      </c>
    </row>
    <row r="56" spans="1:14" s="5" customFormat="1" ht="13.5" customHeight="1">
      <c r="A56" s="153" t="s">
        <v>141</v>
      </c>
      <c r="B56" s="153"/>
      <c r="C56" s="153"/>
      <c r="D56" s="153"/>
      <c r="E56" s="153"/>
      <c r="F56" s="153"/>
      <c r="G56" s="153"/>
      <c r="H56" s="154"/>
      <c r="I56" s="62" t="s">
        <v>22</v>
      </c>
      <c r="J56" s="76" t="s">
        <v>67</v>
      </c>
      <c r="K56" s="224"/>
      <c r="L56" s="224"/>
      <c r="M56" s="224"/>
      <c r="N56" s="238"/>
    </row>
    <row r="57" spans="1:14" s="5" customFormat="1" ht="13.5" customHeight="1">
      <c r="A57" s="157" t="s">
        <v>142</v>
      </c>
      <c r="B57" s="157"/>
      <c r="C57" s="157"/>
      <c r="D57" s="157"/>
      <c r="E57" s="157"/>
      <c r="F57" s="157"/>
      <c r="G57" s="157"/>
      <c r="H57" s="158"/>
      <c r="I57" s="56" t="s">
        <v>23</v>
      </c>
      <c r="J57" s="76" t="s">
        <v>51</v>
      </c>
      <c r="K57" s="58"/>
      <c r="L57" s="58"/>
      <c r="M57" s="58"/>
      <c r="N57" s="124">
        <f aca="true" t="shared" si="2" ref="N57:N63">K57+L57+M57</f>
        <v>0</v>
      </c>
    </row>
    <row r="58" spans="1:14" s="5" customFormat="1" ht="13.5" customHeight="1">
      <c r="A58" s="157" t="s">
        <v>143</v>
      </c>
      <c r="B58" s="157"/>
      <c r="C58" s="157"/>
      <c r="D58" s="157"/>
      <c r="E58" s="157"/>
      <c r="F58" s="157"/>
      <c r="G58" s="157"/>
      <c r="H58" s="158"/>
      <c r="I58" s="56" t="s">
        <v>24</v>
      </c>
      <c r="J58" s="76" t="s">
        <v>144</v>
      </c>
      <c r="K58" s="58"/>
      <c r="L58" s="58">
        <f>872301.65+1313.1</f>
        <v>873614.75</v>
      </c>
      <c r="M58" s="58"/>
      <c r="N58" s="124">
        <f t="shared" si="2"/>
        <v>873614.75</v>
      </c>
    </row>
    <row r="59" spans="1:14" s="5" customFormat="1" ht="13.5" customHeight="1">
      <c r="A59" s="157" t="s">
        <v>145</v>
      </c>
      <c r="B59" s="157"/>
      <c r="C59" s="157"/>
      <c r="D59" s="157"/>
      <c r="E59" s="157"/>
      <c r="F59" s="157"/>
      <c r="G59" s="157"/>
      <c r="H59" s="158"/>
      <c r="I59" s="56" t="s">
        <v>53</v>
      </c>
      <c r="J59" s="76" t="s">
        <v>65</v>
      </c>
      <c r="K59" s="58"/>
      <c r="L59" s="58"/>
      <c r="M59" s="58"/>
      <c r="N59" s="124">
        <f t="shared" si="2"/>
        <v>0</v>
      </c>
    </row>
    <row r="60" spans="1:14" s="5" customFormat="1" ht="13.5" customHeight="1">
      <c r="A60" s="157" t="s">
        <v>146</v>
      </c>
      <c r="B60" s="157"/>
      <c r="C60" s="157"/>
      <c r="D60" s="157"/>
      <c r="E60" s="157"/>
      <c r="F60" s="157"/>
      <c r="G60" s="157"/>
      <c r="H60" s="158"/>
      <c r="I60" s="56" t="s">
        <v>54</v>
      </c>
      <c r="J60" s="76" t="s">
        <v>66</v>
      </c>
      <c r="K60" s="58"/>
      <c r="L60" s="58">
        <f>3120</f>
        <v>3120</v>
      </c>
      <c r="M60" s="58"/>
      <c r="N60" s="124">
        <f t="shared" si="2"/>
        <v>3120</v>
      </c>
    </row>
    <row r="61" spans="1:14" s="5" customFormat="1" ht="13.5" customHeight="1">
      <c r="A61" s="157" t="s">
        <v>147</v>
      </c>
      <c r="B61" s="157"/>
      <c r="C61" s="157"/>
      <c r="D61" s="157"/>
      <c r="E61" s="157"/>
      <c r="F61" s="157"/>
      <c r="G61" s="157"/>
      <c r="H61" s="158"/>
      <c r="I61" s="56" t="s">
        <v>55</v>
      </c>
      <c r="J61" s="76" t="s">
        <v>148</v>
      </c>
      <c r="K61" s="58"/>
      <c r="L61" s="58">
        <f>9068.26+181655</f>
        <v>190723.26</v>
      </c>
      <c r="M61" s="58">
        <v>18772.4</v>
      </c>
      <c r="N61" s="124">
        <f t="shared" si="2"/>
        <v>209495.66</v>
      </c>
    </row>
    <row r="62" spans="1:14" s="5" customFormat="1" ht="13.5" customHeight="1">
      <c r="A62" s="145" t="s">
        <v>149</v>
      </c>
      <c r="B62" s="145"/>
      <c r="C62" s="145"/>
      <c r="D62" s="145"/>
      <c r="E62" s="145"/>
      <c r="F62" s="145"/>
      <c r="G62" s="145"/>
      <c r="H62" s="159"/>
      <c r="I62" s="59" t="s">
        <v>48</v>
      </c>
      <c r="J62" s="77" t="s">
        <v>14</v>
      </c>
      <c r="K62" s="125">
        <f>K63+K65</f>
        <v>0</v>
      </c>
      <c r="L62" s="125">
        <f>L63+L65</f>
        <v>0</v>
      </c>
      <c r="M62" s="125">
        <f>M63+M65</f>
        <v>0</v>
      </c>
      <c r="N62" s="124">
        <f t="shared" si="2"/>
        <v>0</v>
      </c>
    </row>
    <row r="63" spans="1:14" s="5" customFormat="1" ht="13.5" customHeight="1">
      <c r="A63" s="146" t="s">
        <v>33</v>
      </c>
      <c r="B63" s="146"/>
      <c r="C63" s="146"/>
      <c r="D63" s="146"/>
      <c r="E63" s="146"/>
      <c r="F63" s="146"/>
      <c r="G63" s="146"/>
      <c r="H63" s="147"/>
      <c r="I63" s="59"/>
      <c r="J63" s="78"/>
      <c r="K63" s="223"/>
      <c r="L63" s="223"/>
      <c r="M63" s="223"/>
      <c r="N63" s="236">
        <f t="shared" si="2"/>
        <v>0</v>
      </c>
    </row>
    <row r="64" spans="1:14" s="5" customFormat="1" ht="13.5" customHeight="1">
      <c r="A64" s="153" t="s">
        <v>150</v>
      </c>
      <c r="B64" s="153"/>
      <c r="C64" s="153"/>
      <c r="D64" s="153"/>
      <c r="E64" s="153"/>
      <c r="F64" s="153"/>
      <c r="G64" s="153"/>
      <c r="H64" s="154"/>
      <c r="I64" s="62" t="s">
        <v>151</v>
      </c>
      <c r="J64" s="76" t="s">
        <v>152</v>
      </c>
      <c r="K64" s="224"/>
      <c r="L64" s="224"/>
      <c r="M64" s="224"/>
      <c r="N64" s="238"/>
    </row>
    <row r="65" spans="1:14" s="5" customFormat="1" ht="13.5" customHeight="1">
      <c r="A65" s="157" t="s">
        <v>153</v>
      </c>
      <c r="B65" s="157"/>
      <c r="C65" s="157"/>
      <c r="D65" s="157"/>
      <c r="E65" s="157"/>
      <c r="F65" s="157"/>
      <c r="G65" s="157"/>
      <c r="H65" s="158"/>
      <c r="I65" s="56" t="s">
        <v>154</v>
      </c>
      <c r="J65" s="76" t="s">
        <v>155</v>
      </c>
      <c r="K65" s="58"/>
      <c r="L65" s="58"/>
      <c r="M65" s="58"/>
      <c r="N65" s="124">
        <f>K65+L65+M65</f>
        <v>0</v>
      </c>
    </row>
    <row r="66" spans="1:14" s="5" customFormat="1" ht="13.5" customHeight="1">
      <c r="A66" s="145" t="s">
        <v>156</v>
      </c>
      <c r="B66" s="145"/>
      <c r="C66" s="145"/>
      <c r="D66" s="145"/>
      <c r="E66" s="145"/>
      <c r="F66" s="145"/>
      <c r="G66" s="145"/>
      <c r="H66" s="159"/>
      <c r="I66" s="56" t="s">
        <v>10</v>
      </c>
      <c r="J66" s="76" t="s">
        <v>40</v>
      </c>
      <c r="K66" s="125">
        <f>K67+K70</f>
        <v>0</v>
      </c>
      <c r="L66" s="125">
        <f>L67+L70</f>
        <v>0</v>
      </c>
      <c r="M66" s="125">
        <f>M67+M70</f>
        <v>0</v>
      </c>
      <c r="N66" s="124">
        <f>K66+L66+M66</f>
        <v>0</v>
      </c>
    </row>
    <row r="67" spans="1:14" s="5" customFormat="1" ht="11.25" customHeight="1">
      <c r="A67" s="146" t="s">
        <v>33</v>
      </c>
      <c r="B67" s="146"/>
      <c r="C67" s="146"/>
      <c r="D67" s="146"/>
      <c r="E67" s="146"/>
      <c r="F67" s="146"/>
      <c r="G67" s="146"/>
      <c r="H67" s="147"/>
      <c r="I67" s="59"/>
      <c r="J67" s="77"/>
      <c r="K67" s="223"/>
      <c r="L67" s="223"/>
      <c r="M67" s="223"/>
      <c r="N67" s="236">
        <f>K67+L67+M67</f>
        <v>0</v>
      </c>
    </row>
    <row r="68" spans="1:14" s="5" customFormat="1" ht="13.5" customHeight="1">
      <c r="A68" s="148" t="s">
        <v>157</v>
      </c>
      <c r="B68" s="148"/>
      <c r="C68" s="148"/>
      <c r="D68" s="148"/>
      <c r="E68" s="148"/>
      <c r="F68" s="148"/>
      <c r="G68" s="148"/>
      <c r="H68" s="167"/>
      <c r="I68" s="61"/>
      <c r="J68" s="77"/>
      <c r="K68" s="240"/>
      <c r="L68" s="240"/>
      <c r="M68" s="240"/>
      <c r="N68" s="237"/>
    </row>
    <row r="69" spans="1:14" s="5" customFormat="1" ht="13.5" customHeight="1">
      <c r="A69" s="153" t="s">
        <v>158</v>
      </c>
      <c r="B69" s="153"/>
      <c r="C69" s="153"/>
      <c r="D69" s="153"/>
      <c r="E69" s="153"/>
      <c r="F69" s="153"/>
      <c r="G69" s="153"/>
      <c r="H69" s="154"/>
      <c r="I69" s="62" t="s">
        <v>11</v>
      </c>
      <c r="J69" s="76" t="s">
        <v>68</v>
      </c>
      <c r="K69" s="224"/>
      <c r="L69" s="224"/>
      <c r="M69" s="224"/>
      <c r="N69" s="238"/>
    </row>
    <row r="70" spans="1:14" s="5" customFormat="1" ht="13.5" customHeight="1">
      <c r="A70" s="168" t="s">
        <v>159</v>
      </c>
      <c r="B70" s="168"/>
      <c r="C70" s="168"/>
      <c r="D70" s="168"/>
      <c r="E70" s="168"/>
      <c r="F70" s="168"/>
      <c r="G70" s="168"/>
      <c r="H70" s="169"/>
      <c r="I70" s="59"/>
      <c r="J70" s="78"/>
      <c r="K70" s="223"/>
      <c r="L70" s="223"/>
      <c r="M70" s="223"/>
      <c r="N70" s="236">
        <f>K70+L70+M70</f>
        <v>0</v>
      </c>
    </row>
    <row r="71" spans="1:14" s="5" customFormat="1" ht="13.5" customHeight="1">
      <c r="A71" s="153" t="s">
        <v>160</v>
      </c>
      <c r="B71" s="153"/>
      <c r="C71" s="153"/>
      <c r="D71" s="153"/>
      <c r="E71" s="153"/>
      <c r="F71" s="153"/>
      <c r="G71" s="153"/>
      <c r="H71" s="154"/>
      <c r="I71" s="62" t="s">
        <v>12</v>
      </c>
      <c r="J71" s="76" t="s">
        <v>69</v>
      </c>
      <c r="K71" s="224"/>
      <c r="L71" s="224"/>
      <c r="M71" s="224"/>
      <c r="N71" s="238"/>
    </row>
    <row r="72" spans="1:14" s="5" customFormat="1" ht="13.5" customHeight="1">
      <c r="A72" s="145" t="s">
        <v>161</v>
      </c>
      <c r="B72" s="145"/>
      <c r="C72" s="145"/>
      <c r="D72" s="145"/>
      <c r="E72" s="145"/>
      <c r="F72" s="145"/>
      <c r="G72" s="145"/>
      <c r="H72" s="159"/>
      <c r="I72" s="62" t="s">
        <v>14</v>
      </c>
      <c r="J72" s="76" t="s">
        <v>52</v>
      </c>
      <c r="K72" s="125">
        <f>K73+K76</f>
        <v>0</v>
      </c>
      <c r="L72" s="125">
        <f>L73+L76</f>
        <v>0</v>
      </c>
      <c r="M72" s="125">
        <f>M73+M76</f>
        <v>0</v>
      </c>
      <c r="N72" s="124">
        <f>K72+L72+M72</f>
        <v>0</v>
      </c>
    </row>
    <row r="73" spans="1:14" s="5" customFormat="1" ht="13.5" customHeight="1">
      <c r="A73" s="146" t="s">
        <v>33</v>
      </c>
      <c r="B73" s="146"/>
      <c r="C73" s="146"/>
      <c r="D73" s="146"/>
      <c r="E73" s="146"/>
      <c r="F73" s="146"/>
      <c r="G73" s="146"/>
      <c r="H73" s="147"/>
      <c r="I73" s="59"/>
      <c r="J73" s="78"/>
      <c r="K73" s="223"/>
      <c r="L73" s="223"/>
      <c r="M73" s="223"/>
      <c r="N73" s="236">
        <f>K73+L73+M73</f>
        <v>0</v>
      </c>
    </row>
    <row r="74" spans="1:14" s="5" customFormat="1" ht="13.5" customHeight="1">
      <c r="A74" s="148" t="s">
        <v>162</v>
      </c>
      <c r="B74" s="148"/>
      <c r="C74" s="148"/>
      <c r="D74" s="148"/>
      <c r="E74" s="148"/>
      <c r="F74" s="148"/>
      <c r="G74" s="148"/>
      <c r="H74" s="167"/>
      <c r="I74" s="61"/>
      <c r="J74" s="77"/>
      <c r="K74" s="240"/>
      <c r="L74" s="240"/>
      <c r="M74" s="240"/>
      <c r="N74" s="237"/>
    </row>
    <row r="75" spans="1:14" s="5" customFormat="1" ht="13.5" customHeight="1">
      <c r="A75" s="153" t="s">
        <v>109</v>
      </c>
      <c r="B75" s="153"/>
      <c r="C75" s="153"/>
      <c r="D75" s="153"/>
      <c r="E75" s="153"/>
      <c r="F75" s="153"/>
      <c r="G75" s="153"/>
      <c r="H75" s="154"/>
      <c r="I75" s="62" t="s">
        <v>155</v>
      </c>
      <c r="J75" s="76" t="s">
        <v>71</v>
      </c>
      <c r="K75" s="224"/>
      <c r="L75" s="224"/>
      <c r="M75" s="224"/>
      <c r="N75" s="238"/>
    </row>
    <row r="76" spans="1:14" s="5" customFormat="1" ht="13.5" customHeight="1">
      <c r="A76" s="157" t="s">
        <v>163</v>
      </c>
      <c r="B76" s="157"/>
      <c r="C76" s="157"/>
      <c r="D76" s="157"/>
      <c r="E76" s="157"/>
      <c r="F76" s="157"/>
      <c r="G76" s="157"/>
      <c r="H76" s="158"/>
      <c r="I76" s="56" t="s">
        <v>164</v>
      </c>
      <c r="J76" s="79" t="s">
        <v>72</v>
      </c>
      <c r="K76" s="58"/>
      <c r="L76" s="58"/>
      <c r="M76" s="58"/>
      <c r="N76" s="124">
        <f>K76+L76+M76</f>
        <v>0</v>
      </c>
    </row>
    <row r="77" spans="1:14" s="5" customFormat="1" ht="13.5" customHeight="1">
      <c r="A77" s="145" t="s">
        <v>165</v>
      </c>
      <c r="B77" s="145"/>
      <c r="C77" s="145"/>
      <c r="D77" s="145"/>
      <c r="E77" s="145"/>
      <c r="F77" s="145"/>
      <c r="G77" s="145"/>
      <c r="H77" s="159"/>
      <c r="I77" s="56" t="s">
        <v>40</v>
      </c>
      <c r="J77" s="79" t="s">
        <v>25</v>
      </c>
      <c r="K77" s="125">
        <f>K78+K80</f>
        <v>336084.14</v>
      </c>
      <c r="L77" s="125">
        <f>L78+L80</f>
        <v>0</v>
      </c>
      <c r="M77" s="125">
        <f>M78+M80</f>
        <v>0</v>
      </c>
      <c r="N77" s="124">
        <f>K77+L77+M77</f>
        <v>336084.14</v>
      </c>
    </row>
    <row r="78" spans="1:14" s="5" customFormat="1" ht="13.5" customHeight="1">
      <c r="A78" s="146" t="s">
        <v>122</v>
      </c>
      <c r="B78" s="146"/>
      <c r="C78" s="146"/>
      <c r="D78" s="146"/>
      <c r="E78" s="146"/>
      <c r="F78" s="146"/>
      <c r="G78" s="146"/>
      <c r="H78" s="147"/>
      <c r="I78" s="59"/>
      <c r="J78" s="78"/>
      <c r="K78" s="223">
        <v>165209.54</v>
      </c>
      <c r="L78" s="223"/>
      <c r="M78" s="223"/>
      <c r="N78" s="236">
        <f>K78+L78+M78</f>
        <v>165209.54</v>
      </c>
    </row>
    <row r="79" spans="1:14" s="5" customFormat="1" ht="13.5" customHeight="1">
      <c r="A79" s="153" t="s">
        <v>166</v>
      </c>
      <c r="B79" s="153"/>
      <c r="C79" s="153"/>
      <c r="D79" s="153"/>
      <c r="E79" s="153"/>
      <c r="F79" s="153"/>
      <c r="G79" s="153"/>
      <c r="H79" s="154"/>
      <c r="I79" s="62" t="s">
        <v>69</v>
      </c>
      <c r="J79" s="76" t="s">
        <v>74</v>
      </c>
      <c r="K79" s="224"/>
      <c r="L79" s="224"/>
      <c r="M79" s="224"/>
      <c r="N79" s="238"/>
    </row>
    <row r="80" spans="1:14" s="5" customFormat="1" ht="13.5" customHeight="1">
      <c r="A80" s="168" t="s">
        <v>167</v>
      </c>
      <c r="B80" s="168"/>
      <c r="C80" s="168"/>
      <c r="D80" s="168"/>
      <c r="E80" s="168"/>
      <c r="F80" s="168"/>
      <c r="G80" s="168"/>
      <c r="H80" s="169"/>
      <c r="I80" s="59"/>
      <c r="J80" s="78"/>
      <c r="K80" s="223">
        <v>170874.6</v>
      </c>
      <c r="L80" s="223"/>
      <c r="M80" s="223"/>
      <c r="N80" s="236">
        <f>K80+L80+M80</f>
        <v>170874.6</v>
      </c>
    </row>
    <row r="81" spans="1:14" s="5" customFormat="1" ht="13.5" customHeight="1">
      <c r="A81" s="153" t="s">
        <v>168</v>
      </c>
      <c r="B81" s="153"/>
      <c r="C81" s="153"/>
      <c r="D81" s="153"/>
      <c r="E81" s="153"/>
      <c r="F81" s="153"/>
      <c r="G81" s="153"/>
      <c r="H81" s="154"/>
      <c r="I81" s="62" t="s">
        <v>70</v>
      </c>
      <c r="J81" s="76" t="s">
        <v>75</v>
      </c>
      <c r="K81" s="224"/>
      <c r="L81" s="224"/>
      <c r="M81" s="224"/>
      <c r="N81" s="238"/>
    </row>
    <row r="82" spans="1:14" s="5" customFormat="1" ht="13.5" customHeight="1" thickBot="1">
      <c r="A82" s="172" t="s">
        <v>169</v>
      </c>
      <c r="B82" s="172"/>
      <c r="C82" s="172"/>
      <c r="D82" s="172"/>
      <c r="E82" s="172"/>
      <c r="F82" s="172"/>
      <c r="G82" s="172"/>
      <c r="H82" s="173"/>
      <c r="I82" s="65" t="s">
        <v>52</v>
      </c>
      <c r="J82" s="80" t="s">
        <v>26</v>
      </c>
      <c r="K82" s="67">
        <v>48094</v>
      </c>
      <c r="L82" s="67">
        <f>45194</f>
        <v>45194</v>
      </c>
      <c r="M82" s="67">
        <v>1947.35</v>
      </c>
      <c r="N82" s="3">
        <f>K82+L82+M82</f>
        <v>95235.35</v>
      </c>
    </row>
    <row r="83" spans="1:14" ht="7.5" customHeight="1">
      <c r="A83" s="4" t="s">
        <v>129</v>
      </c>
      <c r="K83" s="83"/>
      <c r="L83" s="83"/>
      <c r="M83" s="84"/>
      <c r="N83" s="84"/>
    </row>
    <row r="84" spans="1:14" s="5" customFormat="1" ht="15" customHeight="1">
      <c r="A84" s="4"/>
      <c r="I84" s="33"/>
      <c r="J84" s="33"/>
      <c r="K84" s="8"/>
      <c r="L84" s="8"/>
      <c r="M84" s="8"/>
      <c r="N84" s="7" t="s">
        <v>170</v>
      </c>
    </row>
    <row r="85" spans="1:14" s="5" customFormat="1" ht="10.5" customHeight="1">
      <c r="A85" s="165"/>
      <c r="B85" s="165"/>
      <c r="C85" s="165"/>
      <c r="D85" s="165"/>
      <c r="E85" s="165"/>
      <c r="F85" s="165"/>
      <c r="G85" s="165"/>
      <c r="H85" s="166"/>
      <c r="I85" s="137" t="s">
        <v>93</v>
      </c>
      <c r="J85" s="140" t="s">
        <v>94</v>
      </c>
      <c r="K85" s="43" t="s">
        <v>95</v>
      </c>
      <c r="L85" s="44" t="s">
        <v>95</v>
      </c>
      <c r="M85" s="69" t="s">
        <v>96</v>
      </c>
      <c r="N85" s="70"/>
    </row>
    <row r="86" spans="1:14" s="5" customFormat="1" ht="10.5" customHeight="1">
      <c r="A86" s="143" t="s">
        <v>171</v>
      </c>
      <c r="B86" s="143"/>
      <c r="C86" s="143"/>
      <c r="D86" s="143"/>
      <c r="E86" s="143"/>
      <c r="F86" s="143"/>
      <c r="G86" s="143"/>
      <c r="H86" s="144"/>
      <c r="I86" s="138"/>
      <c r="J86" s="141"/>
      <c r="K86" s="47" t="s">
        <v>62</v>
      </c>
      <c r="L86" s="48" t="s">
        <v>61</v>
      </c>
      <c r="M86" s="71" t="s">
        <v>98</v>
      </c>
      <c r="N86" s="72" t="s">
        <v>99</v>
      </c>
    </row>
    <row r="87" spans="1:14" s="5" customFormat="1" ht="10.5" customHeight="1">
      <c r="A87" s="170"/>
      <c r="B87" s="170"/>
      <c r="C87" s="170"/>
      <c r="D87" s="170"/>
      <c r="E87" s="170"/>
      <c r="F87" s="170"/>
      <c r="G87" s="170"/>
      <c r="H87" s="171"/>
      <c r="I87" s="139"/>
      <c r="J87" s="142"/>
      <c r="K87" s="47" t="s">
        <v>63</v>
      </c>
      <c r="L87" s="47" t="s">
        <v>100</v>
      </c>
      <c r="M87" s="71" t="s">
        <v>32</v>
      </c>
      <c r="N87" s="85"/>
    </row>
    <row r="88" spans="1:14" s="5" customFormat="1" ht="10.5" customHeight="1" thickBot="1">
      <c r="A88" s="149">
        <v>1</v>
      </c>
      <c r="B88" s="149"/>
      <c r="C88" s="149"/>
      <c r="D88" s="149"/>
      <c r="E88" s="149"/>
      <c r="F88" s="149"/>
      <c r="G88" s="149"/>
      <c r="H88" s="150"/>
      <c r="I88" s="50">
        <v>2</v>
      </c>
      <c r="J88" s="51">
        <v>3</v>
      </c>
      <c r="K88" s="70">
        <v>4</v>
      </c>
      <c r="L88" s="73">
        <v>5</v>
      </c>
      <c r="M88" s="69" t="s">
        <v>101</v>
      </c>
      <c r="N88" s="74" t="s">
        <v>102</v>
      </c>
    </row>
    <row r="89" spans="1:14" s="5" customFormat="1" ht="13.5" customHeight="1">
      <c r="A89" s="174" t="s">
        <v>172</v>
      </c>
      <c r="B89" s="174"/>
      <c r="C89" s="174"/>
      <c r="D89" s="174"/>
      <c r="E89" s="174"/>
      <c r="F89" s="174"/>
      <c r="G89" s="174"/>
      <c r="H89" s="175"/>
      <c r="I89" s="86" t="s">
        <v>25</v>
      </c>
      <c r="J89" s="87" t="s">
        <v>173</v>
      </c>
      <c r="K89" s="127">
        <f>K90+K92</f>
        <v>0</v>
      </c>
      <c r="L89" s="127">
        <f>L90+L92</f>
        <v>172631.99</v>
      </c>
      <c r="M89" s="127">
        <f>M91+M92+M93</f>
        <v>0</v>
      </c>
      <c r="N89" s="128">
        <f>K89+L89+M89</f>
        <v>172631.99</v>
      </c>
    </row>
    <row r="90" spans="1:14" s="5" customFormat="1" ht="13.5" customHeight="1">
      <c r="A90" s="176" t="s">
        <v>33</v>
      </c>
      <c r="B90" s="176"/>
      <c r="C90" s="176"/>
      <c r="D90" s="176"/>
      <c r="E90" s="176"/>
      <c r="F90" s="176"/>
      <c r="G90" s="176"/>
      <c r="H90" s="177"/>
      <c r="I90" s="59"/>
      <c r="J90" s="63"/>
      <c r="K90" s="241"/>
      <c r="L90" s="241">
        <v>172631.99</v>
      </c>
      <c r="M90" s="241"/>
      <c r="N90" s="243">
        <f>K90+L90+M90</f>
        <v>172631.99</v>
      </c>
    </row>
    <row r="91" spans="1:14" s="5" customFormat="1" ht="13.5" customHeight="1">
      <c r="A91" s="178" t="s">
        <v>174</v>
      </c>
      <c r="B91" s="179"/>
      <c r="C91" s="179"/>
      <c r="D91" s="179"/>
      <c r="E91" s="179"/>
      <c r="F91" s="179"/>
      <c r="G91" s="179"/>
      <c r="H91" s="180"/>
      <c r="I91" s="62" t="s">
        <v>73</v>
      </c>
      <c r="J91" s="57" t="s">
        <v>175</v>
      </c>
      <c r="K91" s="245"/>
      <c r="L91" s="245"/>
      <c r="M91" s="245"/>
      <c r="N91" s="244"/>
    </row>
    <row r="92" spans="1:14" s="5" customFormat="1" ht="13.5" customHeight="1">
      <c r="A92" s="185" t="s">
        <v>176</v>
      </c>
      <c r="B92" s="185"/>
      <c r="C92" s="185"/>
      <c r="D92" s="185"/>
      <c r="E92" s="185"/>
      <c r="F92" s="185"/>
      <c r="G92" s="185"/>
      <c r="H92" s="186"/>
      <c r="I92" s="62" t="s">
        <v>76</v>
      </c>
      <c r="J92" s="57" t="s">
        <v>177</v>
      </c>
      <c r="K92" s="88"/>
      <c r="L92" s="88"/>
      <c r="M92" s="88"/>
      <c r="N92" s="2">
        <f>K92+L92+M92</f>
        <v>0</v>
      </c>
    </row>
    <row r="93" spans="1:14" s="5" customFormat="1" ht="13.5" customHeight="1">
      <c r="A93" s="185" t="s">
        <v>178</v>
      </c>
      <c r="B93" s="185"/>
      <c r="C93" s="185"/>
      <c r="D93" s="185"/>
      <c r="E93" s="185"/>
      <c r="F93" s="185"/>
      <c r="G93" s="185"/>
      <c r="H93" s="186"/>
      <c r="I93" s="62" t="s">
        <v>179</v>
      </c>
      <c r="J93" s="76" t="s">
        <v>180</v>
      </c>
      <c r="K93" s="88"/>
      <c r="L93" s="88"/>
      <c r="M93" s="88"/>
      <c r="N93" s="2">
        <f aca="true" t="shared" si="3" ref="N93:N99">K93+L93+M93</f>
        <v>0</v>
      </c>
    </row>
    <row r="94" spans="1:14" s="5" customFormat="1" ht="13.5" customHeight="1">
      <c r="A94" s="181" t="s">
        <v>181</v>
      </c>
      <c r="B94" s="181"/>
      <c r="C94" s="181"/>
      <c r="D94" s="181"/>
      <c r="E94" s="181"/>
      <c r="F94" s="181"/>
      <c r="G94" s="181"/>
      <c r="H94" s="182"/>
      <c r="I94" s="61" t="s">
        <v>26</v>
      </c>
      <c r="J94" s="77"/>
      <c r="K94" s="88"/>
      <c r="L94" s="88"/>
      <c r="M94" s="88"/>
      <c r="N94" s="2">
        <f t="shared" si="3"/>
        <v>0</v>
      </c>
    </row>
    <row r="95" spans="1:16" s="5" customFormat="1" ht="26.25" customHeight="1">
      <c r="A95" s="183" t="s">
        <v>182</v>
      </c>
      <c r="B95" s="183"/>
      <c r="C95" s="183"/>
      <c r="D95" s="183"/>
      <c r="E95" s="183"/>
      <c r="F95" s="183"/>
      <c r="G95" s="183"/>
      <c r="H95" s="184"/>
      <c r="I95" s="56" t="s">
        <v>183</v>
      </c>
      <c r="J95" s="89">
        <f>K98+K127</f>
        <v>418820.32</v>
      </c>
      <c r="K95" s="129">
        <f>K96-K97</f>
        <v>418820.32000000007</v>
      </c>
      <c r="L95" s="129">
        <f>L96-L97</f>
        <v>3531386.96</v>
      </c>
      <c r="M95" s="129">
        <f>M96-M97</f>
        <v>885508.16</v>
      </c>
      <c r="N95" s="2">
        <f t="shared" si="3"/>
        <v>4835715.44</v>
      </c>
      <c r="O95" s="132">
        <f>J95-K95</f>
        <v>0</v>
      </c>
      <c r="P95" s="133">
        <v>5</v>
      </c>
    </row>
    <row r="96" spans="1:16" s="5" customFormat="1" ht="13.5" customHeight="1">
      <c r="A96" s="181" t="s">
        <v>184</v>
      </c>
      <c r="B96" s="181"/>
      <c r="C96" s="181"/>
      <c r="D96" s="181"/>
      <c r="E96" s="181"/>
      <c r="F96" s="181"/>
      <c r="G96" s="181"/>
      <c r="H96" s="182"/>
      <c r="I96" s="56" t="s">
        <v>185</v>
      </c>
      <c r="J96" s="89">
        <f>L98+L127</f>
        <v>3531386.9600000004</v>
      </c>
      <c r="K96" s="129">
        <f>K18-K48</f>
        <v>418820.32000000007</v>
      </c>
      <c r="L96" s="129">
        <f>L18-L48</f>
        <v>3531386.96</v>
      </c>
      <c r="M96" s="129">
        <f>M18-M48</f>
        <v>885508.16</v>
      </c>
      <c r="N96" s="2">
        <f t="shared" si="3"/>
        <v>4835715.44</v>
      </c>
      <c r="O96" s="132">
        <f>J96-L95</f>
        <v>0</v>
      </c>
      <c r="P96" s="133">
        <v>4</v>
      </c>
    </row>
    <row r="97" spans="1:14" s="5" customFormat="1" ht="13.5" customHeight="1">
      <c r="A97" s="181" t="s">
        <v>186</v>
      </c>
      <c r="B97" s="181"/>
      <c r="C97" s="181"/>
      <c r="D97" s="181"/>
      <c r="E97" s="181"/>
      <c r="F97" s="181"/>
      <c r="G97" s="181"/>
      <c r="H97" s="182"/>
      <c r="I97" s="59" t="s">
        <v>187</v>
      </c>
      <c r="J97" s="77"/>
      <c r="K97" s="90"/>
      <c r="L97" s="90"/>
      <c r="M97" s="90"/>
      <c r="N97" s="2">
        <f t="shared" si="3"/>
        <v>0</v>
      </c>
    </row>
    <row r="98" spans="1:14" s="5" customFormat="1" ht="24.75" customHeight="1">
      <c r="A98" s="183" t="s">
        <v>188</v>
      </c>
      <c r="B98" s="183"/>
      <c r="C98" s="183"/>
      <c r="D98" s="183"/>
      <c r="E98" s="183"/>
      <c r="F98" s="183"/>
      <c r="G98" s="183"/>
      <c r="H98" s="184"/>
      <c r="I98" s="62" t="s">
        <v>15</v>
      </c>
      <c r="J98" s="76"/>
      <c r="K98" s="88">
        <f>K99+K103+K107+K111+K115</f>
        <v>100210</v>
      </c>
      <c r="L98" s="88">
        <f>L99+L103+L107+L111+L115</f>
        <v>-99660</v>
      </c>
      <c r="M98" s="88"/>
      <c r="N98" s="2">
        <f t="shared" si="3"/>
        <v>550</v>
      </c>
    </row>
    <row r="99" spans="1:14" s="5" customFormat="1" ht="13.5" customHeight="1">
      <c r="A99" s="181" t="s">
        <v>189</v>
      </c>
      <c r="B99" s="181"/>
      <c r="C99" s="181"/>
      <c r="D99" s="181"/>
      <c r="E99" s="181"/>
      <c r="F99" s="181"/>
      <c r="G99" s="181"/>
      <c r="H99" s="182"/>
      <c r="I99" s="56" t="s">
        <v>27</v>
      </c>
      <c r="J99" s="76"/>
      <c r="K99" s="129">
        <f>K100-K102</f>
        <v>0</v>
      </c>
      <c r="L99" s="129">
        <f>L100-L102</f>
        <v>-99660</v>
      </c>
      <c r="M99" s="129">
        <f>M100-M102</f>
        <v>0</v>
      </c>
      <c r="N99" s="2">
        <f t="shared" si="3"/>
        <v>-99660</v>
      </c>
    </row>
    <row r="100" spans="1:14" s="5" customFormat="1" ht="13.5" customHeight="1">
      <c r="A100" s="176" t="s">
        <v>33</v>
      </c>
      <c r="B100" s="176"/>
      <c r="C100" s="176"/>
      <c r="D100" s="176"/>
      <c r="E100" s="176"/>
      <c r="F100" s="176"/>
      <c r="G100" s="176"/>
      <c r="H100" s="177"/>
      <c r="I100" s="56"/>
      <c r="J100" s="76"/>
      <c r="K100" s="241"/>
      <c r="L100" s="241">
        <f>72971.99+50658.01</f>
        <v>123630</v>
      </c>
      <c r="M100" s="241"/>
      <c r="N100" s="243">
        <f>K100+L100+M100</f>
        <v>123630</v>
      </c>
    </row>
    <row r="101" spans="1:14" s="5" customFormat="1" ht="13.5" customHeight="1">
      <c r="A101" s="178" t="s">
        <v>190</v>
      </c>
      <c r="B101" s="178"/>
      <c r="C101" s="178"/>
      <c r="D101" s="178"/>
      <c r="E101" s="178"/>
      <c r="F101" s="178"/>
      <c r="G101" s="178"/>
      <c r="H101" s="187"/>
      <c r="I101" s="56" t="s">
        <v>191</v>
      </c>
      <c r="J101" s="76" t="s">
        <v>15</v>
      </c>
      <c r="K101" s="242"/>
      <c r="L101" s="242"/>
      <c r="M101" s="242"/>
      <c r="N101" s="244"/>
    </row>
    <row r="102" spans="1:14" s="5" customFormat="1" ht="13.5" customHeight="1">
      <c r="A102" s="185" t="s">
        <v>192</v>
      </c>
      <c r="B102" s="185"/>
      <c r="C102" s="185"/>
      <c r="D102" s="185"/>
      <c r="E102" s="185"/>
      <c r="F102" s="185"/>
      <c r="G102" s="185"/>
      <c r="H102" s="186"/>
      <c r="I102" s="56" t="s">
        <v>193</v>
      </c>
      <c r="J102" s="76" t="s">
        <v>31</v>
      </c>
      <c r="K102" s="90"/>
      <c r="L102" s="90">
        <v>223290</v>
      </c>
      <c r="M102" s="90"/>
      <c r="N102" s="130">
        <f>K102+L102+M102</f>
        <v>223290</v>
      </c>
    </row>
    <row r="103" spans="1:14" s="5" customFormat="1" ht="13.5" customHeight="1">
      <c r="A103" s="181" t="s">
        <v>194</v>
      </c>
      <c r="B103" s="181"/>
      <c r="C103" s="181"/>
      <c r="D103" s="181"/>
      <c r="E103" s="181"/>
      <c r="F103" s="181"/>
      <c r="G103" s="181"/>
      <c r="H103" s="182"/>
      <c r="I103" s="56" t="s">
        <v>16</v>
      </c>
      <c r="J103" s="76"/>
      <c r="K103" s="129">
        <f>K104-K106</f>
        <v>0</v>
      </c>
      <c r="L103" s="129">
        <f>L104-L106</f>
        <v>0</v>
      </c>
      <c r="M103" s="129">
        <f>M104-M106</f>
        <v>0</v>
      </c>
      <c r="N103" s="2">
        <f>K103+L103+M103</f>
        <v>0</v>
      </c>
    </row>
    <row r="104" spans="1:14" s="5" customFormat="1" ht="13.5" customHeight="1">
      <c r="A104" s="176" t="s">
        <v>33</v>
      </c>
      <c r="B104" s="176"/>
      <c r="C104" s="176"/>
      <c r="D104" s="176"/>
      <c r="E104" s="176"/>
      <c r="F104" s="176"/>
      <c r="G104" s="176"/>
      <c r="H104" s="177"/>
      <c r="I104" s="56"/>
      <c r="J104" s="76"/>
      <c r="K104" s="241"/>
      <c r="L104" s="241"/>
      <c r="M104" s="241"/>
      <c r="N104" s="243">
        <f>K104+L104+M104</f>
        <v>0</v>
      </c>
    </row>
    <row r="105" spans="1:14" s="5" customFormat="1" ht="13.5" customHeight="1">
      <c r="A105" s="178" t="s">
        <v>195</v>
      </c>
      <c r="B105" s="178"/>
      <c r="C105" s="178"/>
      <c r="D105" s="178"/>
      <c r="E105" s="178"/>
      <c r="F105" s="178"/>
      <c r="G105" s="178"/>
      <c r="H105" s="187"/>
      <c r="I105" s="56" t="s">
        <v>28</v>
      </c>
      <c r="J105" s="76" t="s">
        <v>27</v>
      </c>
      <c r="K105" s="242"/>
      <c r="L105" s="242"/>
      <c r="M105" s="242"/>
      <c r="N105" s="244"/>
    </row>
    <row r="106" spans="1:14" s="5" customFormat="1" ht="13.5" customHeight="1">
      <c r="A106" s="185" t="s">
        <v>196</v>
      </c>
      <c r="B106" s="185"/>
      <c r="C106" s="185"/>
      <c r="D106" s="185"/>
      <c r="E106" s="185"/>
      <c r="F106" s="185"/>
      <c r="G106" s="185"/>
      <c r="H106" s="186"/>
      <c r="I106" s="56" t="s">
        <v>197</v>
      </c>
      <c r="J106" s="76" t="s">
        <v>198</v>
      </c>
      <c r="K106" s="90"/>
      <c r="L106" s="90"/>
      <c r="M106" s="90"/>
      <c r="N106" s="130">
        <f>K106+L106+M106</f>
        <v>0</v>
      </c>
    </row>
    <row r="107" spans="1:14" s="5" customFormat="1" ht="13.5" customHeight="1">
      <c r="A107" s="181" t="s">
        <v>199</v>
      </c>
      <c r="B107" s="181"/>
      <c r="C107" s="181"/>
      <c r="D107" s="181"/>
      <c r="E107" s="181"/>
      <c r="F107" s="181"/>
      <c r="G107" s="181"/>
      <c r="H107" s="182"/>
      <c r="I107" s="56" t="s">
        <v>200</v>
      </c>
      <c r="J107" s="76"/>
      <c r="K107" s="129">
        <f>K108-K110</f>
        <v>0</v>
      </c>
      <c r="L107" s="129">
        <f>L108-L110</f>
        <v>0</v>
      </c>
      <c r="M107" s="129">
        <f>M108-M110</f>
        <v>0</v>
      </c>
      <c r="N107" s="2">
        <f>K107+L107+M107</f>
        <v>0</v>
      </c>
    </row>
    <row r="108" spans="1:14" s="5" customFormat="1" ht="13.5" customHeight="1">
      <c r="A108" s="176" t="s">
        <v>33</v>
      </c>
      <c r="B108" s="176"/>
      <c r="C108" s="176"/>
      <c r="D108" s="176"/>
      <c r="E108" s="176"/>
      <c r="F108" s="176"/>
      <c r="G108" s="176"/>
      <c r="H108" s="177"/>
      <c r="I108" s="59"/>
      <c r="J108" s="77"/>
      <c r="K108" s="241"/>
      <c r="L108" s="241"/>
      <c r="M108" s="241"/>
      <c r="N108" s="243">
        <f>K108+L108+M108</f>
        <v>0</v>
      </c>
    </row>
    <row r="109" spans="1:14" s="5" customFormat="1" ht="13.5" customHeight="1">
      <c r="A109" s="178" t="s">
        <v>201</v>
      </c>
      <c r="B109" s="178"/>
      <c r="C109" s="178"/>
      <c r="D109" s="178"/>
      <c r="E109" s="178"/>
      <c r="F109" s="178"/>
      <c r="G109" s="178"/>
      <c r="H109" s="187"/>
      <c r="I109" s="62" t="s">
        <v>202</v>
      </c>
      <c r="J109" s="76" t="s">
        <v>16</v>
      </c>
      <c r="K109" s="242"/>
      <c r="L109" s="242"/>
      <c r="M109" s="242"/>
      <c r="N109" s="244"/>
    </row>
    <row r="110" spans="1:14" s="5" customFormat="1" ht="13.5" customHeight="1">
      <c r="A110" s="185" t="s">
        <v>203</v>
      </c>
      <c r="B110" s="185"/>
      <c r="C110" s="185"/>
      <c r="D110" s="185"/>
      <c r="E110" s="185"/>
      <c r="F110" s="185"/>
      <c r="G110" s="185"/>
      <c r="H110" s="186"/>
      <c r="I110" s="56" t="s">
        <v>204</v>
      </c>
      <c r="J110" s="76" t="s">
        <v>205</v>
      </c>
      <c r="K110" s="90"/>
      <c r="L110" s="90"/>
      <c r="M110" s="90"/>
      <c r="N110" s="130">
        <f>K110+L110+M110</f>
        <v>0</v>
      </c>
    </row>
    <row r="111" spans="1:14" s="5" customFormat="1" ht="13.5" customHeight="1">
      <c r="A111" s="188" t="s">
        <v>206</v>
      </c>
      <c r="B111" s="188"/>
      <c r="C111" s="188"/>
      <c r="D111" s="188"/>
      <c r="E111" s="188"/>
      <c r="F111" s="188"/>
      <c r="G111" s="188"/>
      <c r="H111" s="189"/>
      <c r="I111" s="56" t="s">
        <v>207</v>
      </c>
      <c r="J111" s="76"/>
      <c r="K111" s="129">
        <f>K112-K114</f>
        <v>100210</v>
      </c>
      <c r="L111" s="129">
        <f>L112-L114</f>
        <v>0</v>
      </c>
      <c r="M111" s="129">
        <f>M112-M114</f>
        <v>0</v>
      </c>
      <c r="N111" s="2">
        <f>K111+L111+M111</f>
        <v>100210</v>
      </c>
    </row>
    <row r="112" spans="1:14" s="5" customFormat="1" ht="13.5" customHeight="1">
      <c r="A112" s="176" t="s">
        <v>33</v>
      </c>
      <c r="B112" s="176"/>
      <c r="C112" s="176"/>
      <c r="D112" s="176"/>
      <c r="E112" s="176"/>
      <c r="F112" s="176"/>
      <c r="G112" s="176"/>
      <c r="H112" s="177"/>
      <c r="I112" s="59"/>
      <c r="J112" s="77"/>
      <c r="K112" s="241">
        <f>20000+80210</f>
        <v>100210</v>
      </c>
      <c r="L112" s="241"/>
      <c r="M112" s="241">
        <v>421748.1</v>
      </c>
      <c r="N112" s="243">
        <f>K112+L112+M112</f>
        <v>521958.1</v>
      </c>
    </row>
    <row r="113" spans="1:14" s="5" customFormat="1" ht="13.5" customHeight="1">
      <c r="A113" s="178" t="s">
        <v>208</v>
      </c>
      <c r="B113" s="178"/>
      <c r="C113" s="178"/>
      <c r="D113" s="178"/>
      <c r="E113" s="178"/>
      <c r="F113" s="178"/>
      <c r="G113" s="178"/>
      <c r="H113" s="187"/>
      <c r="I113" s="62" t="s">
        <v>209</v>
      </c>
      <c r="J113" s="76" t="s">
        <v>210</v>
      </c>
      <c r="K113" s="242"/>
      <c r="L113" s="242"/>
      <c r="M113" s="242"/>
      <c r="N113" s="244"/>
    </row>
    <row r="114" spans="1:14" s="5" customFormat="1" ht="13.5" customHeight="1">
      <c r="A114" s="185" t="s">
        <v>211</v>
      </c>
      <c r="B114" s="185"/>
      <c r="C114" s="185"/>
      <c r="D114" s="185"/>
      <c r="E114" s="185"/>
      <c r="F114" s="185"/>
      <c r="G114" s="185"/>
      <c r="H114" s="186"/>
      <c r="I114" s="56" t="s">
        <v>212</v>
      </c>
      <c r="J114" s="76" t="s">
        <v>213</v>
      </c>
      <c r="K114" s="90"/>
      <c r="L114" s="90"/>
      <c r="M114" s="90">
        <v>421748.1</v>
      </c>
      <c r="N114" s="130">
        <f>K114+L114+M114</f>
        <v>421748.1</v>
      </c>
    </row>
    <row r="115" spans="1:14" s="5" customFormat="1" ht="13.5" customHeight="1">
      <c r="A115" s="181" t="s">
        <v>214</v>
      </c>
      <c r="B115" s="181"/>
      <c r="C115" s="181"/>
      <c r="D115" s="181"/>
      <c r="E115" s="181"/>
      <c r="F115" s="181"/>
      <c r="G115" s="181"/>
      <c r="H115" s="182"/>
      <c r="I115" s="56" t="s">
        <v>44</v>
      </c>
      <c r="J115" s="76"/>
      <c r="K115" s="129">
        <f>K118-K119</f>
        <v>0</v>
      </c>
      <c r="L115" s="129">
        <f>L118-L119</f>
        <v>0</v>
      </c>
      <c r="M115" s="129">
        <f>M118-M119</f>
        <v>0</v>
      </c>
      <c r="N115" s="2">
        <f>K115+L115+M115</f>
        <v>0</v>
      </c>
    </row>
    <row r="116" spans="1:14" s="5" customFormat="1" ht="13.5" customHeight="1">
      <c r="A116" s="190" t="s">
        <v>215</v>
      </c>
      <c r="B116" s="190"/>
      <c r="C116" s="190"/>
      <c r="D116" s="190"/>
      <c r="E116" s="190"/>
      <c r="F116" s="190"/>
      <c r="G116" s="190"/>
      <c r="H116" s="191"/>
      <c r="I116" s="59"/>
      <c r="J116" s="77"/>
      <c r="K116" s="241"/>
      <c r="L116" s="241"/>
      <c r="M116" s="241"/>
      <c r="N116" s="243"/>
    </row>
    <row r="117" spans="1:14" s="5" customFormat="1" ht="13.5" customHeight="1">
      <c r="A117" s="192" t="s">
        <v>33</v>
      </c>
      <c r="B117" s="192"/>
      <c r="C117" s="192"/>
      <c r="D117" s="192"/>
      <c r="E117" s="192"/>
      <c r="F117" s="192"/>
      <c r="G117" s="192"/>
      <c r="H117" s="193"/>
      <c r="I117" s="62"/>
      <c r="J117" s="76"/>
      <c r="K117" s="242"/>
      <c r="L117" s="242"/>
      <c r="M117" s="242"/>
      <c r="N117" s="244"/>
    </row>
    <row r="118" spans="1:14" s="5" customFormat="1" ht="13.5" customHeight="1">
      <c r="A118" s="185" t="s">
        <v>216</v>
      </c>
      <c r="B118" s="185"/>
      <c r="C118" s="185"/>
      <c r="D118" s="185"/>
      <c r="E118" s="185"/>
      <c r="F118" s="185"/>
      <c r="G118" s="185"/>
      <c r="H118" s="186"/>
      <c r="I118" s="56" t="s">
        <v>59</v>
      </c>
      <c r="J118" s="79" t="s">
        <v>217</v>
      </c>
      <c r="K118" s="90">
        <v>572358.89</v>
      </c>
      <c r="L118" s="90">
        <v>4203609.72</v>
      </c>
      <c r="M118" s="90">
        <v>575769.88</v>
      </c>
      <c r="N118" s="130">
        <f>K118+L118+M118</f>
        <v>5351738.489999999</v>
      </c>
    </row>
    <row r="119" spans="1:14" s="5" customFormat="1" ht="13.5" customHeight="1" thickBot="1">
      <c r="A119" s="185" t="s">
        <v>218</v>
      </c>
      <c r="B119" s="185"/>
      <c r="C119" s="185"/>
      <c r="D119" s="185"/>
      <c r="E119" s="185"/>
      <c r="F119" s="185"/>
      <c r="G119" s="185"/>
      <c r="H119" s="186"/>
      <c r="I119" s="65" t="s">
        <v>60</v>
      </c>
      <c r="J119" s="80" t="s">
        <v>217</v>
      </c>
      <c r="K119" s="91">
        <v>572358.89</v>
      </c>
      <c r="L119" s="92">
        <v>4203609.72</v>
      </c>
      <c r="M119" s="91">
        <v>575769.88</v>
      </c>
      <c r="N119" s="131">
        <f>K119+L119+M119</f>
        <v>5351738.489999999</v>
      </c>
    </row>
    <row r="120" spans="1:14" s="5" customFormat="1" ht="12.75" customHeight="1">
      <c r="A120" s="4" t="s">
        <v>129</v>
      </c>
      <c r="B120" s="93"/>
      <c r="C120" s="93"/>
      <c r="D120" s="93"/>
      <c r="E120" s="93"/>
      <c r="F120" s="93"/>
      <c r="G120" s="93"/>
      <c r="H120" s="93"/>
      <c r="I120" s="6"/>
      <c r="J120" s="6"/>
      <c r="K120" s="94"/>
      <c r="L120" s="94"/>
      <c r="M120" s="94"/>
      <c r="N120" s="94"/>
    </row>
    <row r="121" spans="1:14" s="5" customFormat="1" ht="15" customHeight="1">
      <c r="A121" s="82"/>
      <c r="I121" s="6"/>
      <c r="J121" s="6"/>
      <c r="K121" s="95"/>
      <c r="L121" s="95"/>
      <c r="M121" s="95"/>
      <c r="N121" s="95"/>
    </row>
    <row r="122" spans="1:14" s="5" customFormat="1" ht="14.25" customHeight="1">
      <c r="A122" s="96"/>
      <c r="I122" s="33"/>
      <c r="J122" s="33"/>
      <c r="K122" s="8"/>
      <c r="L122" s="8"/>
      <c r="M122" s="8"/>
      <c r="N122" s="7" t="s">
        <v>219</v>
      </c>
    </row>
    <row r="123" spans="1:14" s="5" customFormat="1" ht="10.5" customHeight="1">
      <c r="A123" s="165"/>
      <c r="B123" s="165"/>
      <c r="C123" s="165"/>
      <c r="D123" s="165"/>
      <c r="E123" s="165"/>
      <c r="F123" s="165"/>
      <c r="G123" s="165"/>
      <c r="H123" s="166"/>
      <c r="I123" s="137" t="s">
        <v>93</v>
      </c>
      <c r="J123" s="140" t="s">
        <v>94</v>
      </c>
      <c r="K123" s="43" t="s">
        <v>95</v>
      </c>
      <c r="L123" s="44" t="s">
        <v>95</v>
      </c>
      <c r="M123" s="69" t="s">
        <v>96</v>
      </c>
      <c r="N123" s="70"/>
    </row>
    <row r="124" spans="1:14" s="5" customFormat="1" ht="10.5" customHeight="1">
      <c r="A124" s="143" t="s">
        <v>131</v>
      </c>
      <c r="B124" s="143"/>
      <c r="C124" s="143"/>
      <c r="D124" s="143"/>
      <c r="E124" s="143"/>
      <c r="F124" s="143"/>
      <c r="G124" s="143"/>
      <c r="H124" s="144"/>
      <c r="I124" s="138"/>
      <c r="J124" s="141"/>
      <c r="K124" s="47" t="s">
        <v>62</v>
      </c>
      <c r="L124" s="48" t="s">
        <v>61</v>
      </c>
      <c r="M124" s="71" t="s">
        <v>98</v>
      </c>
      <c r="N124" s="72" t="s">
        <v>99</v>
      </c>
    </row>
    <row r="125" spans="1:14" s="5" customFormat="1" ht="10.5" customHeight="1">
      <c r="A125" s="170"/>
      <c r="B125" s="170"/>
      <c r="C125" s="170"/>
      <c r="D125" s="170"/>
      <c r="E125" s="170"/>
      <c r="F125" s="170"/>
      <c r="G125" s="170"/>
      <c r="H125" s="171"/>
      <c r="I125" s="139"/>
      <c r="J125" s="142"/>
      <c r="K125" s="47" t="s">
        <v>63</v>
      </c>
      <c r="L125" s="47" t="s">
        <v>100</v>
      </c>
      <c r="M125" s="71" t="s">
        <v>32</v>
      </c>
      <c r="N125" s="85"/>
    </row>
    <row r="126" spans="1:14" s="5" customFormat="1" ht="10.5" customHeight="1" thickBot="1">
      <c r="A126" s="149">
        <v>1</v>
      </c>
      <c r="B126" s="149"/>
      <c r="C126" s="149"/>
      <c r="D126" s="149"/>
      <c r="E126" s="149"/>
      <c r="F126" s="149"/>
      <c r="G126" s="149"/>
      <c r="H126" s="150"/>
      <c r="I126" s="50">
        <v>2</v>
      </c>
      <c r="J126" s="51">
        <v>3</v>
      </c>
      <c r="K126" s="70">
        <v>4</v>
      </c>
      <c r="L126" s="73">
        <v>5</v>
      </c>
      <c r="M126" s="69" t="s">
        <v>101</v>
      </c>
      <c r="N126" s="74" t="s">
        <v>102</v>
      </c>
    </row>
    <row r="127" spans="1:14" s="5" customFormat="1" ht="24.75" customHeight="1">
      <c r="A127" s="194" t="s">
        <v>220</v>
      </c>
      <c r="B127" s="194"/>
      <c r="C127" s="194"/>
      <c r="D127" s="194"/>
      <c r="E127" s="194"/>
      <c r="F127" s="194"/>
      <c r="G127" s="194"/>
      <c r="H127" s="195"/>
      <c r="I127" s="54" t="s">
        <v>221</v>
      </c>
      <c r="J127" s="97"/>
      <c r="K127" s="122">
        <f>K128-K160</f>
        <v>318610.32</v>
      </c>
      <c r="L127" s="122">
        <f>L128-L160</f>
        <v>3631046.9600000004</v>
      </c>
      <c r="M127" s="122">
        <f>M128-M160</f>
        <v>463760.0900000001</v>
      </c>
      <c r="N127" s="123">
        <f>K127+L127+M127</f>
        <v>4413417.37</v>
      </c>
    </row>
    <row r="128" spans="1:14" s="5" customFormat="1" ht="24.75" customHeight="1">
      <c r="A128" s="196" t="s">
        <v>222</v>
      </c>
      <c r="B128" s="196"/>
      <c r="C128" s="196"/>
      <c r="D128" s="196"/>
      <c r="E128" s="196"/>
      <c r="F128" s="196"/>
      <c r="G128" s="196"/>
      <c r="H128" s="197"/>
      <c r="I128" s="56" t="s">
        <v>223</v>
      </c>
      <c r="J128" s="98"/>
      <c r="K128" s="125">
        <f>K129+K133+K137+K141+K145+K149</f>
        <v>-121198.96</v>
      </c>
      <c r="L128" s="125">
        <f>L129+L133+L137+L141+L145+L149</f>
        <v>-461638.6800000003</v>
      </c>
      <c r="M128" s="125">
        <f>M129+M133+M137+M141+M145+M149</f>
        <v>121479.97000000009</v>
      </c>
      <c r="N128" s="124">
        <f>K128+L128+M128</f>
        <v>-461357.67000000016</v>
      </c>
    </row>
    <row r="129" spans="1:14" s="5" customFormat="1" ht="13.5" customHeight="1">
      <c r="A129" s="198" t="s">
        <v>224</v>
      </c>
      <c r="B129" s="198"/>
      <c r="C129" s="198"/>
      <c r="D129" s="198"/>
      <c r="E129" s="198"/>
      <c r="F129" s="198"/>
      <c r="G129" s="198"/>
      <c r="H129" s="199"/>
      <c r="I129" s="56" t="s">
        <v>31</v>
      </c>
      <c r="J129" s="98"/>
      <c r="K129" s="125">
        <f>K130-K132</f>
        <v>0</v>
      </c>
      <c r="L129" s="125">
        <f>L130-L132</f>
        <v>34621.21999999974</v>
      </c>
      <c r="M129" s="125">
        <f>M130-M132</f>
        <v>121479.97000000009</v>
      </c>
      <c r="N129" s="124">
        <f>K129+L129+M129</f>
        <v>156101.18999999983</v>
      </c>
    </row>
    <row r="130" spans="1:14" s="5" customFormat="1" ht="13.5" customHeight="1">
      <c r="A130" s="200" t="s">
        <v>33</v>
      </c>
      <c r="B130" s="200"/>
      <c r="C130" s="200"/>
      <c r="D130" s="200"/>
      <c r="E130" s="200"/>
      <c r="F130" s="200"/>
      <c r="G130" s="200"/>
      <c r="H130" s="201"/>
      <c r="I130" s="59"/>
      <c r="J130" s="63"/>
      <c r="K130" s="223">
        <v>870190.96</v>
      </c>
      <c r="L130" s="223">
        <v>4203609.72</v>
      </c>
      <c r="M130" s="223">
        <v>1151539.79</v>
      </c>
      <c r="N130" s="236">
        <f>K130+L130+M130</f>
        <v>6225340.47</v>
      </c>
    </row>
    <row r="131" spans="1:14" s="5" customFormat="1" ht="13.5" customHeight="1">
      <c r="A131" s="207" t="s">
        <v>225</v>
      </c>
      <c r="B131" s="207"/>
      <c r="C131" s="207"/>
      <c r="D131" s="207"/>
      <c r="E131" s="207"/>
      <c r="F131" s="207"/>
      <c r="G131" s="207"/>
      <c r="H131" s="208"/>
      <c r="I131" s="62" t="s">
        <v>226</v>
      </c>
      <c r="J131" s="76" t="s">
        <v>17</v>
      </c>
      <c r="K131" s="224"/>
      <c r="L131" s="224"/>
      <c r="M131" s="224"/>
      <c r="N131" s="238"/>
    </row>
    <row r="132" spans="1:14" s="5" customFormat="1" ht="13.5" customHeight="1">
      <c r="A132" s="209" t="s">
        <v>227</v>
      </c>
      <c r="B132" s="209"/>
      <c r="C132" s="209"/>
      <c r="D132" s="209"/>
      <c r="E132" s="209"/>
      <c r="F132" s="209"/>
      <c r="G132" s="209"/>
      <c r="H132" s="210"/>
      <c r="I132" s="56" t="s">
        <v>228</v>
      </c>
      <c r="J132" s="79" t="s">
        <v>229</v>
      </c>
      <c r="K132" s="58">
        <v>870190.96</v>
      </c>
      <c r="L132" s="58">
        <v>4168988.5</v>
      </c>
      <c r="M132" s="58">
        <v>1030059.82</v>
      </c>
      <c r="N132" s="124">
        <f>K132+L132+M132</f>
        <v>6069239.28</v>
      </c>
    </row>
    <row r="133" spans="1:14" s="5" customFormat="1" ht="13.5" customHeight="1">
      <c r="A133" s="198" t="s">
        <v>230</v>
      </c>
      <c r="B133" s="198"/>
      <c r="C133" s="198"/>
      <c r="D133" s="198"/>
      <c r="E133" s="198"/>
      <c r="F133" s="198"/>
      <c r="G133" s="198"/>
      <c r="H133" s="199"/>
      <c r="I133" s="56" t="s">
        <v>198</v>
      </c>
      <c r="J133" s="76"/>
      <c r="K133" s="125">
        <f>K134-K136</f>
        <v>0</v>
      </c>
      <c r="L133" s="125">
        <f>L134-L136</f>
        <v>0</v>
      </c>
      <c r="M133" s="125">
        <f>M134-M136</f>
        <v>0</v>
      </c>
      <c r="N133" s="124">
        <f>K133+L133+M133</f>
        <v>0</v>
      </c>
    </row>
    <row r="134" spans="1:14" s="5" customFormat="1" ht="13.5" customHeight="1">
      <c r="A134" s="200" t="s">
        <v>33</v>
      </c>
      <c r="B134" s="200"/>
      <c r="C134" s="200"/>
      <c r="D134" s="200"/>
      <c r="E134" s="200"/>
      <c r="F134" s="200"/>
      <c r="G134" s="200"/>
      <c r="H134" s="201"/>
      <c r="I134" s="59"/>
      <c r="J134" s="77"/>
      <c r="K134" s="223"/>
      <c r="L134" s="223"/>
      <c r="M134" s="223"/>
      <c r="N134" s="236">
        <f>K134+L134+M134</f>
        <v>0</v>
      </c>
    </row>
    <row r="135" spans="1:14" s="5" customFormat="1" ht="13.5" customHeight="1">
      <c r="A135" s="202" t="s">
        <v>231</v>
      </c>
      <c r="B135" s="203"/>
      <c r="C135" s="203"/>
      <c r="D135" s="203"/>
      <c r="E135" s="203"/>
      <c r="F135" s="203"/>
      <c r="G135" s="203"/>
      <c r="H135" s="204"/>
      <c r="I135" s="62" t="s">
        <v>232</v>
      </c>
      <c r="J135" s="76" t="s">
        <v>233</v>
      </c>
      <c r="K135" s="224"/>
      <c r="L135" s="224"/>
      <c r="M135" s="224"/>
      <c r="N135" s="238"/>
    </row>
    <row r="136" spans="1:14" s="5" customFormat="1" ht="13.5" customHeight="1">
      <c r="A136" s="205" t="s">
        <v>234</v>
      </c>
      <c r="B136" s="205"/>
      <c r="C136" s="205"/>
      <c r="D136" s="205"/>
      <c r="E136" s="205"/>
      <c r="F136" s="205"/>
      <c r="G136" s="205"/>
      <c r="H136" s="206"/>
      <c r="I136" s="62" t="s">
        <v>235</v>
      </c>
      <c r="J136" s="57" t="s">
        <v>19</v>
      </c>
      <c r="K136" s="58"/>
      <c r="L136" s="58"/>
      <c r="M136" s="58"/>
      <c r="N136" s="124">
        <f>K136+L136+M136</f>
        <v>0</v>
      </c>
    </row>
    <row r="137" spans="1:14" s="5" customFormat="1" ht="13.5" customHeight="1">
      <c r="A137" s="198" t="s">
        <v>236</v>
      </c>
      <c r="B137" s="198"/>
      <c r="C137" s="198"/>
      <c r="D137" s="198"/>
      <c r="E137" s="198"/>
      <c r="F137" s="198"/>
      <c r="G137" s="198"/>
      <c r="H137" s="199"/>
      <c r="I137" s="56" t="s">
        <v>213</v>
      </c>
      <c r="J137" s="57"/>
      <c r="K137" s="125">
        <f>K138-K140</f>
        <v>0</v>
      </c>
      <c r="L137" s="125">
        <f>L138-L140</f>
        <v>0</v>
      </c>
      <c r="M137" s="125">
        <f>M138-M140</f>
        <v>0</v>
      </c>
      <c r="N137" s="124">
        <f>K137+L137+M137</f>
        <v>0</v>
      </c>
    </row>
    <row r="138" spans="1:14" s="5" customFormat="1" ht="13.5" customHeight="1">
      <c r="A138" s="200" t="s">
        <v>33</v>
      </c>
      <c r="B138" s="200"/>
      <c r="C138" s="200"/>
      <c r="D138" s="200"/>
      <c r="E138" s="200"/>
      <c r="F138" s="200"/>
      <c r="G138" s="200"/>
      <c r="H138" s="201"/>
      <c r="I138" s="59"/>
      <c r="J138" s="60"/>
      <c r="K138" s="223"/>
      <c r="L138" s="223"/>
      <c r="M138" s="223"/>
      <c r="N138" s="236">
        <f>K138+L138+M138</f>
        <v>0</v>
      </c>
    </row>
    <row r="139" spans="1:14" s="5" customFormat="1" ht="13.5" customHeight="1">
      <c r="A139" s="202" t="s">
        <v>237</v>
      </c>
      <c r="B139" s="202"/>
      <c r="C139" s="202"/>
      <c r="D139" s="202"/>
      <c r="E139" s="202"/>
      <c r="F139" s="202"/>
      <c r="G139" s="202"/>
      <c r="H139" s="211"/>
      <c r="I139" s="62" t="s">
        <v>238</v>
      </c>
      <c r="J139" s="57" t="s">
        <v>18</v>
      </c>
      <c r="K139" s="224"/>
      <c r="L139" s="224"/>
      <c r="M139" s="224"/>
      <c r="N139" s="238"/>
    </row>
    <row r="140" spans="1:14" s="5" customFormat="1" ht="13.5" customHeight="1">
      <c r="A140" s="205" t="s">
        <v>239</v>
      </c>
      <c r="B140" s="205"/>
      <c r="C140" s="205"/>
      <c r="D140" s="205"/>
      <c r="E140" s="205"/>
      <c r="F140" s="205"/>
      <c r="G140" s="205"/>
      <c r="H140" s="206"/>
      <c r="I140" s="56" t="s">
        <v>240</v>
      </c>
      <c r="J140" s="57" t="s">
        <v>241</v>
      </c>
      <c r="K140" s="58"/>
      <c r="L140" s="58"/>
      <c r="M140" s="58"/>
      <c r="N140" s="124">
        <f>K140+L140+M140</f>
        <v>0</v>
      </c>
    </row>
    <row r="141" spans="1:14" s="5" customFormat="1" ht="13.5" customHeight="1">
      <c r="A141" s="198" t="s">
        <v>242</v>
      </c>
      <c r="B141" s="198"/>
      <c r="C141" s="198"/>
      <c r="D141" s="198"/>
      <c r="E141" s="198"/>
      <c r="F141" s="198"/>
      <c r="G141" s="198"/>
      <c r="H141" s="199"/>
      <c r="I141" s="56" t="s">
        <v>243</v>
      </c>
      <c r="J141" s="57"/>
      <c r="K141" s="125">
        <f>K142-K144</f>
        <v>0</v>
      </c>
      <c r="L141" s="125">
        <f>L142-L144</f>
        <v>0</v>
      </c>
      <c r="M141" s="125">
        <f>M142-M144</f>
        <v>0</v>
      </c>
      <c r="N141" s="124">
        <f>K141+L141+M141</f>
        <v>0</v>
      </c>
    </row>
    <row r="142" spans="1:14" s="5" customFormat="1" ht="13.5" customHeight="1">
      <c r="A142" s="200" t="s">
        <v>33</v>
      </c>
      <c r="B142" s="200"/>
      <c r="C142" s="200"/>
      <c r="D142" s="200"/>
      <c r="E142" s="200"/>
      <c r="F142" s="200"/>
      <c r="G142" s="200"/>
      <c r="H142" s="201"/>
      <c r="I142" s="59"/>
      <c r="J142" s="60"/>
      <c r="K142" s="223"/>
      <c r="L142" s="223"/>
      <c r="M142" s="223"/>
      <c r="N142" s="236">
        <f>K142+L142+M142</f>
        <v>0</v>
      </c>
    </row>
    <row r="143" spans="1:14" s="5" customFormat="1" ht="13.5" customHeight="1">
      <c r="A143" s="207" t="s">
        <v>244</v>
      </c>
      <c r="B143" s="207"/>
      <c r="C143" s="207"/>
      <c r="D143" s="207"/>
      <c r="E143" s="207"/>
      <c r="F143" s="207"/>
      <c r="G143" s="207"/>
      <c r="H143" s="208"/>
      <c r="I143" s="62" t="s">
        <v>245</v>
      </c>
      <c r="J143" s="57" t="s">
        <v>246</v>
      </c>
      <c r="K143" s="224"/>
      <c r="L143" s="224"/>
      <c r="M143" s="224"/>
      <c r="N143" s="238"/>
    </row>
    <row r="144" spans="1:14" s="5" customFormat="1" ht="13.5" customHeight="1">
      <c r="A144" s="209" t="s">
        <v>247</v>
      </c>
      <c r="B144" s="209"/>
      <c r="C144" s="209"/>
      <c r="D144" s="209"/>
      <c r="E144" s="209"/>
      <c r="F144" s="209"/>
      <c r="G144" s="209"/>
      <c r="H144" s="210"/>
      <c r="I144" s="56" t="s">
        <v>248</v>
      </c>
      <c r="J144" s="57" t="s">
        <v>249</v>
      </c>
      <c r="K144" s="58"/>
      <c r="L144" s="58"/>
      <c r="M144" s="58"/>
      <c r="N144" s="124">
        <f>K144+L144+M144</f>
        <v>0</v>
      </c>
    </row>
    <row r="145" spans="1:14" s="5" customFormat="1" ht="13.5" customHeight="1">
      <c r="A145" s="198" t="s">
        <v>250</v>
      </c>
      <c r="B145" s="198"/>
      <c r="C145" s="198"/>
      <c r="D145" s="198"/>
      <c r="E145" s="198"/>
      <c r="F145" s="198"/>
      <c r="G145" s="198"/>
      <c r="H145" s="199"/>
      <c r="I145" s="59" t="s">
        <v>29</v>
      </c>
      <c r="J145" s="60"/>
      <c r="K145" s="125">
        <f>K146-K148</f>
        <v>0</v>
      </c>
      <c r="L145" s="125">
        <f>L146-L148</f>
        <v>0</v>
      </c>
      <c r="M145" s="125">
        <f>M146-M148</f>
        <v>0</v>
      </c>
      <c r="N145" s="124">
        <f>K145+L145+M145</f>
        <v>0</v>
      </c>
    </row>
    <row r="146" spans="1:14" s="5" customFormat="1" ht="13.5" customHeight="1">
      <c r="A146" s="200" t="s">
        <v>33</v>
      </c>
      <c r="B146" s="200"/>
      <c r="C146" s="200"/>
      <c r="D146" s="200"/>
      <c r="E146" s="200"/>
      <c r="F146" s="200"/>
      <c r="G146" s="200"/>
      <c r="H146" s="201"/>
      <c r="I146" s="59"/>
      <c r="J146" s="63"/>
      <c r="K146" s="223"/>
      <c r="L146" s="223"/>
      <c r="M146" s="223"/>
      <c r="N146" s="236">
        <f>K146+L146+M146</f>
        <v>0</v>
      </c>
    </row>
    <row r="147" spans="1:14" s="5" customFormat="1" ht="13.5" customHeight="1">
      <c r="A147" s="207" t="s">
        <v>251</v>
      </c>
      <c r="B147" s="207"/>
      <c r="C147" s="207"/>
      <c r="D147" s="207"/>
      <c r="E147" s="207"/>
      <c r="F147" s="207"/>
      <c r="G147" s="207"/>
      <c r="H147" s="208"/>
      <c r="I147" s="61" t="s">
        <v>45</v>
      </c>
      <c r="J147" s="57" t="s">
        <v>252</v>
      </c>
      <c r="K147" s="224"/>
      <c r="L147" s="224"/>
      <c r="M147" s="224"/>
      <c r="N147" s="238"/>
    </row>
    <row r="148" spans="1:14" s="5" customFormat="1" ht="13.5" customHeight="1">
      <c r="A148" s="209" t="s">
        <v>253</v>
      </c>
      <c r="B148" s="209"/>
      <c r="C148" s="209"/>
      <c r="D148" s="209"/>
      <c r="E148" s="209"/>
      <c r="F148" s="209"/>
      <c r="G148" s="209"/>
      <c r="H148" s="210"/>
      <c r="I148" s="59" t="s">
        <v>46</v>
      </c>
      <c r="J148" s="57" t="s">
        <v>254</v>
      </c>
      <c r="K148" s="58"/>
      <c r="L148" s="58"/>
      <c r="M148" s="58"/>
      <c r="N148" s="124">
        <f>K148+L148+M148</f>
        <v>0</v>
      </c>
    </row>
    <row r="149" spans="1:14" s="5" customFormat="1" ht="13.5" customHeight="1">
      <c r="A149" s="198" t="s">
        <v>255</v>
      </c>
      <c r="B149" s="198"/>
      <c r="C149" s="198"/>
      <c r="D149" s="198"/>
      <c r="E149" s="198"/>
      <c r="F149" s="198"/>
      <c r="G149" s="198"/>
      <c r="H149" s="199"/>
      <c r="I149" s="59" t="s">
        <v>256</v>
      </c>
      <c r="J149" s="60"/>
      <c r="K149" s="125">
        <f>K150-K152</f>
        <v>-121198.96</v>
      </c>
      <c r="L149" s="125">
        <f>L150-L152</f>
        <v>-496259.9</v>
      </c>
      <c r="M149" s="125">
        <f>M150-M152</f>
        <v>0</v>
      </c>
      <c r="N149" s="124">
        <f>K149+L149+M149</f>
        <v>-617458.86</v>
      </c>
    </row>
    <row r="150" spans="1:14" s="5" customFormat="1" ht="13.5" customHeight="1">
      <c r="A150" s="200" t="s">
        <v>33</v>
      </c>
      <c r="B150" s="200"/>
      <c r="C150" s="200"/>
      <c r="D150" s="200"/>
      <c r="E150" s="200"/>
      <c r="F150" s="200"/>
      <c r="G150" s="200"/>
      <c r="H150" s="201"/>
      <c r="I150" s="59"/>
      <c r="J150" s="63"/>
      <c r="K150" s="223"/>
      <c r="L150" s="223"/>
      <c r="M150" s="223"/>
      <c r="N150" s="236">
        <f>K150+L150+M150</f>
        <v>0</v>
      </c>
    </row>
    <row r="151" spans="1:14" s="5" customFormat="1" ht="13.5" customHeight="1">
      <c r="A151" s="207" t="s">
        <v>257</v>
      </c>
      <c r="B151" s="207"/>
      <c r="C151" s="207"/>
      <c r="D151" s="207"/>
      <c r="E151" s="207"/>
      <c r="F151" s="207"/>
      <c r="G151" s="207"/>
      <c r="H151" s="208"/>
      <c r="I151" s="62" t="s">
        <v>258</v>
      </c>
      <c r="J151" s="57" t="s">
        <v>259</v>
      </c>
      <c r="K151" s="224"/>
      <c r="L151" s="224"/>
      <c r="M151" s="224"/>
      <c r="N151" s="238"/>
    </row>
    <row r="152" spans="1:14" s="5" customFormat="1" ht="13.5" customHeight="1" thickBot="1">
      <c r="A152" s="209" t="s">
        <v>260</v>
      </c>
      <c r="B152" s="209"/>
      <c r="C152" s="209"/>
      <c r="D152" s="209"/>
      <c r="E152" s="209"/>
      <c r="F152" s="209"/>
      <c r="G152" s="209"/>
      <c r="H152" s="210"/>
      <c r="I152" s="65" t="s">
        <v>261</v>
      </c>
      <c r="J152" s="66" t="s">
        <v>262</v>
      </c>
      <c r="K152" s="67">
        <v>121198.96</v>
      </c>
      <c r="L152" s="67">
        <v>496259.9</v>
      </c>
      <c r="M152" s="67"/>
      <c r="N152" s="3">
        <f>K152+L152+M152</f>
        <v>617458.86</v>
      </c>
    </row>
    <row r="153" spans="1:14" s="5" customFormat="1" ht="12.75" customHeight="1">
      <c r="A153" s="4" t="s">
        <v>129</v>
      </c>
      <c r="B153" s="99"/>
      <c r="C153" s="99"/>
      <c r="D153" s="99"/>
      <c r="E153" s="99"/>
      <c r="F153" s="99"/>
      <c r="G153" s="99"/>
      <c r="H153" s="99"/>
      <c r="I153" s="6"/>
      <c r="J153" s="6"/>
      <c r="K153" s="68"/>
      <c r="L153" s="68"/>
      <c r="M153" s="68"/>
      <c r="N153" s="68"/>
    </row>
    <row r="154" spans="1:14" s="5" customFormat="1" ht="13.5" customHeight="1">
      <c r="A154" s="82"/>
      <c r="I154" s="6"/>
      <c r="J154" s="6"/>
      <c r="K154" s="95"/>
      <c r="L154" s="95"/>
      <c r="M154" s="95"/>
      <c r="N154" s="95"/>
    </row>
    <row r="155" spans="1:14" s="5" customFormat="1" ht="14.25" customHeight="1">
      <c r="A155" s="96"/>
      <c r="I155" s="6"/>
      <c r="J155" s="6"/>
      <c r="K155" s="7"/>
      <c r="L155" s="7"/>
      <c r="M155" s="7"/>
      <c r="N155" s="7" t="s">
        <v>263</v>
      </c>
    </row>
    <row r="156" spans="1:14" s="5" customFormat="1" ht="10.5" customHeight="1">
      <c r="A156" s="165"/>
      <c r="B156" s="165"/>
      <c r="C156" s="165"/>
      <c r="D156" s="165"/>
      <c r="E156" s="165"/>
      <c r="F156" s="165"/>
      <c r="G156" s="165"/>
      <c r="H156" s="166"/>
      <c r="I156" s="137" t="s">
        <v>93</v>
      </c>
      <c r="J156" s="140" t="s">
        <v>94</v>
      </c>
      <c r="K156" s="43" t="s">
        <v>95</v>
      </c>
      <c r="L156" s="44" t="s">
        <v>95</v>
      </c>
      <c r="M156" s="69" t="s">
        <v>96</v>
      </c>
      <c r="N156" s="70"/>
    </row>
    <row r="157" spans="1:14" s="5" customFormat="1" ht="10.5" customHeight="1">
      <c r="A157" s="143" t="s">
        <v>97</v>
      </c>
      <c r="B157" s="143"/>
      <c r="C157" s="143"/>
      <c r="D157" s="143"/>
      <c r="E157" s="143"/>
      <c r="F157" s="143"/>
      <c r="G157" s="143"/>
      <c r="H157" s="144"/>
      <c r="I157" s="138"/>
      <c r="J157" s="141"/>
      <c r="K157" s="47" t="s">
        <v>62</v>
      </c>
      <c r="L157" s="48" t="s">
        <v>61</v>
      </c>
      <c r="M157" s="71" t="s">
        <v>98</v>
      </c>
      <c r="N157" s="72" t="s">
        <v>99</v>
      </c>
    </row>
    <row r="158" spans="1:14" s="5" customFormat="1" ht="10.5" customHeight="1">
      <c r="A158" s="170"/>
      <c r="B158" s="170"/>
      <c r="C158" s="170"/>
      <c r="D158" s="170"/>
      <c r="E158" s="170"/>
      <c r="F158" s="170"/>
      <c r="G158" s="170"/>
      <c r="H158" s="171"/>
      <c r="I158" s="139"/>
      <c r="J158" s="142"/>
      <c r="K158" s="47" t="s">
        <v>63</v>
      </c>
      <c r="L158" s="47" t="s">
        <v>100</v>
      </c>
      <c r="M158" s="100" t="s">
        <v>32</v>
      </c>
      <c r="N158" s="85"/>
    </row>
    <row r="159" spans="1:14" s="5" customFormat="1" ht="10.5" customHeight="1" thickBot="1">
      <c r="A159" s="149">
        <v>1</v>
      </c>
      <c r="B159" s="149"/>
      <c r="C159" s="149"/>
      <c r="D159" s="149"/>
      <c r="E159" s="149"/>
      <c r="F159" s="149"/>
      <c r="G159" s="149"/>
      <c r="H159" s="150"/>
      <c r="I159" s="50">
        <v>2</v>
      </c>
      <c r="J159" s="51">
        <v>3</v>
      </c>
      <c r="K159" s="70">
        <v>4</v>
      </c>
      <c r="L159" s="73">
        <v>5</v>
      </c>
      <c r="M159" s="69" t="s">
        <v>101</v>
      </c>
      <c r="N159" s="101" t="s">
        <v>102</v>
      </c>
    </row>
    <row r="160" spans="1:14" s="5" customFormat="1" ht="13.5" customHeight="1">
      <c r="A160" s="212" t="s">
        <v>264</v>
      </c>
      <c r="B160" s="212"/>
      <c r="C160" s="212"/>
      <c r="D160" s="212"/>
      <c r="E160" s="212"/>
      <c r="F160" s="212"/>
      <c r="G160" s="212"/>
      <c r="H160" s="212"/>
      <c r="I160" s="54" t="s">
        <v>17</v>
      </c>
      <c r="J160" s="55"/>
      <c r="K160" s="122">
        <f>K161+K165+K169</f>
        <v>-439809.28</v>
      </c>
      <c r="L160" s="122">
        <f>L161+L165+L169</f>
        <v>-4092685.6400000006</v>
      </c>
      <c r="M160" s="122">
        <f>M161+M165+M169</f>
        <v>-342280.12</v>
      </c>
      <c r="N160" s="123">
        <f>K160+L160+M160</f>
        <v>-4874775.040000001</v>
      </c>
    </row>
    <row r="161" spans="1:14" s="5" customFormat="1" ht="13.5" customHeight="1">
      <c r="A161" s="198" t="s">
        <v>265</v>
      </c>
      <c r="B161" s="198"/>
      <c r="C161" s="198"/>
      <c r="D161" s="198"/>
      <c r="E161" s="198"/>
      <c r="F161" s="198"/>
      <c r="G161" s="198"/>
      <c r="H161" s="199"/>
      <c r="I161" s="62" t="s">
        <v>233</v>
      </c>
      <c r="J161" s="57"/>
      <c r="K161" s="125">
        <f>K162-K164</f>
        <v>0</v>
      </c>
      <c r="L161" s="125">
        <f>L162-L164</f>
        <v>0</v>
      </c>
      <c r="M161" s="125">
        <f>M162-M164</f>
        <v>0</v>
      </c>
      <c r="N161" s="124">
        <f>K161+L161+M161</f>
        <v>0</v>
      </c>
    </row>
    <row r="162" spans="1:14" s="5" customFormat="1" ht="13.5" customHeight="1">
      <c r="A162" s="213" t="s">
        <v>33</v>
      </c>
      <c r="B162" s="213"/>
      <c r="C162" s="213"/>
      <c r="D162" s="213"/>
      <c r="E162" s="213"/>
      <c r="F162" s="213"/>
      <c r="G162" s="213"/>
      <c r="H162" s="214"/>
      <c r="I162" s="59"/>
      <c r="J162" s="60"/>
      <c r="K162" s="223"/>
      <c r="L162" s="223"/>
      <c r="M162" s="223"/>
      <c r="N162" s="236">
        <f>K162+L162+M162</f>
        <v>0</v>
      </c>
    </row>
    <row r="163" spans="1:14" s="5" customFormat="1" ht="13.5" customHeight="1">
      <c r="A163" s="215" t="s">
        <v>266</v>
      </c>
      <c r="B163" s="215"/>
      <c r="C163" s="215"/>
      <c r="D163" s="215"/>
      <c r="E163" s="215"/>
      <c r="F163" s="215"/>
      <c r="G163" s="215"/>
      <c r="H163" s="216"/>
      <c r="I163" s="62" t="s">
        <v>267</v>
      </c>
      <c r="J163" s="57" t="s">
        <v>268</v>
      </c>
      <c r="K163" s="224"/>
      <c r="L163" s="224"/>
      <c r="M163" s="224"/>
      <c r="N163" s="239"/>
    </row>
    <row r="164" spans="1:14" s="5" customFormat="1" ht="13.5" customHeight="1">
      <c r="A164" s="217" t="s">
        <v>269</v>
      </c>
      <c r="B164" s="217"/>
      <c r="C164" s="217"/>
      <c r="D164" s="217"/>
      <c r="E164" s="217"/>
      <c r="F164" s="217"/>
      <c r="G164" s="217"/>
      <c r="H164" s="218"/>
      <c r="I164" s="56" t="s">
        <v>270</v>
      </c>
      <c r="J164" s="57" t="s">
        <v>271</v>
      </c>
      <c r="K164" s="58"/>
      <c r="L164" s="58"/>
      <c r="M164" s="58"/>
      <c r="N164" s="124">
        <f>K164+L164+M164</f>
        <v>0</v>
      </c>
    </row>
    <row r="165" spans="1:14" s="5" customFormat="1" ht="13.5" customHeight="1">
      <c r="A165" s="198" t="s">
        <v>272</v>
      </c>
      <c r="B165" s="198"/>
      <c r="C165" s="198"/>
      <c r="D165" s="198"/>
      <c r="E165" s="198"/>
      <c r="F165" s="198"/>
      <c r="G165" s="198"/>
      <c r="H165" s="199"/>
      <c r="I165" s="56" t="s">
        <v>18</v>
      </c>
      <c r="J165" s="57"/>
      <c r="K165" s="125">
        <f>K166-K168</f>
        <v>0</v>
      </c>
      <c r="L165" s="125">
        <f>L166-L168</f>
        <v>0</v>
      </c>
      <c r="M165" s="125">
        <f>M166-M168</f>
        <v>0</v>
      </c>
      <c r="N165" s="124">
        <f>K165+L165+M165</f>
        <v>0</v>
      </c>
    </row>
    <row r="166" spans="1:14" s="5" customFormat="1" ht="13.5" customHeight="1">
      <c r="A166" s="213" t="s">
        <v>33</v>
      </c>
      <c r="B166" s="213"/>
      <c r="C166" s="213"/>
      <c r="D166" s="213"/>
      <c r="E166" s="213"/>
      <c r="F166" s="213"/>
      <c r="G166" s="213"/>
      <c r="H166" s="214"/>
      <c r="I166" s="59"/>
      <c r="J166" s="60"/>
      <c r="K166" s="223"/>
      <c r="L166" s="223"/>
      <c r="M166" s="223"/>
      <c r="N166" s="236">
        <f>K166+L166+M166</f>
        <v>0</v>
      </c>
    </row>
    <row r="167" spans="1:14" s="5" customFormat="1" ht="13.5" customHeight="1">
      <c r="A167" s="215" t="s">
        <v>273</v>
      </c>
      <c r="B167" s="215"/>
      <c r="C167" s="215"/>
      <c r="D167" s="215"/>
      <c r="E167" s="215"/>
      <c r="F167" s="215"/>
      <c r="G167" s="215"/>
      <c r="H167" s="216"/>
      <c r="I167" s="62" t="s">
        <v>30</v>
      </c>
      <c r="J167" s="57" t="s">
        <v>274</v>
      </c>
      <c r="K167" s="224"/>
      <c r="L167" s="224"/>
      <c r="M167" s="224"/>
      <c r="N167" s="239"/>
    </row>
    <row r="168" spans="1:14" s="5" customFormat="1" ht="13.5" customHeight="1">
      <c r="A168" s="217" t="s">
        <v>275</v>
      </c>
      <c r="B168" s="217"/>
      <c r="C168" s="217"/>
      <c r="D168" s="217"/>
      <c r="E168" s="217"/>
      <c r="F168" s="217"/>
      <c r="G168" s="217"/>
      <c r="H168" s="218"/>
      <c r="I168" s="56" t="s">
        <v>77</v>
      </c>
      <c r="J168" s="57" t="s">
        <v>276</v>
      </c>
      <c r="K168" s="58"/>
      <c r="L168" s="58"/>
      <c r="M168" s="58"/>
      <c r="N168" s="124">
        <f>K168+L168+M168</f>
        <v>0</v>
      </c>
    </row>
    <row r="169" spans="1:14" s="5" customFormat="1" ht="13.5" customHeight="1">
      <c r="A169" s="198" t="s">
        <v>277</v>
      </c>
      <c r="B169" s="198"/>
      <c r="C169" s="198"/>
      <c r="D169" s="198"/>
      <c r="E169" s="198"/>
      <c r="F169" s="198"/>
      <c r="G169" s="198"/>
      <c r="H169" s="199"/>
      <c r="I169" s="56" t="s">
        <v>246</v>
      </c>
      <c r="J169" s="57"/>
      <c r="K169" s="125">
        <f>K170-K172</f>
        <v>-439809.28</v>
      </c>
      <c r="L169" s="125">
        <f>L170-L172</f>
        <v>-4092685.6400000006</v>
      </c>
      <c r="M169" s="125">
        <f>M170-M172</f>
        <v>-342280.12</v>
      </c>
      <c r="N169" s="124">
        <f>K169+L169+M169</f>
        <v>-4874775.040000001</v>
      </c>
    </row>
    <row r="170" spans="1:14" s="5" customFormat="1" ht="13.5" customHeight="1">
      <c r="A170" s="213" t="s">
        <v>33</v>
      </c>
      <c r="B170" s="213"/>
      <c r="C170" s="213"/>
      <c r="D170" s="213"/>
      <c r="E170" s="213"/>
      <c r="F170" s="213"/>
      <c r="G170" s="213"/>
      <c r="H170" s="214"/>
      <c r="I170" s="59"/>
      <c r="J170" s="60"/>
      <c r="K170" s="223">
        <f>572358.89</f>
        <v>572358.89</v>
      </c>
      <c r="L170" s="223">
        <v>4203609.72</v>
      </c>
      <c r="M170" s="223">
        <v>575769.88</v>
      </c>
      <c r="N170" s="236">
        <f>K170+L170+M170</f>
        <v>5351738.489999999</v>
      </c>
    </row>
    <row r="171" spans="1:23" s="5" customFormat="1" ht="13.5" customHeight="1">
      <c r="A171" s="215" t="s">
        <v>278</v>
      </c>
      <c r="B171" s="215"/>
      <c r="C171" s="215"/>
      <c r="D171" s="215"/>
      <c r="E171" s="215"/>
      <c r="F171" s="215"/>
      <c r="G171" s="215"/>
      <c r="H171" s="216"/>
      <c r="I171" s="62" t="s">
        <v>279</v>
      </c>
      <c r="J171" s="57" t="s">
        <v>280</v>
      </c>
      <c r="K171" s="246"/>
      <c r="L171" s="224"/>
      <c r="M171" s="224"/>
      <c r="N171" s="239"/>
      <c r="O171" s="102"/>
      <c r="P171" s="102"/>
      <c r="Q171" s="102"/>
      <c r="R171" s="102"/>
      <c r="S171" s="102"/>
      <c r="T171" s="102"/>
      <c r="U171" s="102"/>
      <c r="V171" s="102"/>
      <c r="W171" s="102"/>
    </row>
    <row r="172" spans="1:23" s="5" customFormat="1" ht="13.5" customHeight="1" thickBot="1">
      <c r="A172" s="217" t="s">
        <v>281</v>
      </c>
      <c r="B172" s="217"/>
      <c r="C172" s="217"/>
      <c r="D172" s="217"/>
      <c r="E172" s="217"/>
      <c r="F172" s="217"/>
      <c r="G172" s="217"/>
      <c r="H172" s="218"/>
      <c r="I172" s="65" t="s">
        <v>282</v>
      </c>
      <c r="J172" s="66" t="s">
        <v>283</v>
      </c>
      <c r="K172" s="91">
        <v>1012168.17</v>
      </c>
      <c r="L172" s="67">
        <v>8296295.36</v>
      </c>
      <c r="M172" s="67">
        <v>918050</v>
      </c>
      <c r="N172" s="3">
        <f>K172+L172+M172</f>
        <v>10226513.530000001</v>
      </c>
      <c r="O172" s="102"/>
      <c r="P172" s="102"/>
      <c r="Q172" s="102"/>
      <c r="R172" s="102"/>
      <c r="S172" s="102"/>
      <c r="T172" s="102"/>
      <c r="U172" s="102"/>
      <c r="V172" s="102"/>
      <c r="W172" s="102"/>
    </row>
    <row r="173" spans="1:14" s="5" customFormat="1" ht="42" customHeight="1">
      <c r="A173" s="103" t="s">
        <v>284</v>
      </c>
      <c r="B173" s="21"/>
      <c r="D173" s="104">
        <v>0</v>
      </c>
      <c r="H173" s="105"/>
      <c r="I173" s="5" t="s">
        <v>285</v>
      </c>
      <c r="J173" s="106"/>
      <c r="K173" s="21"/>
      <c r="L173" s="103"/>
      <c r="M173" s="107">
        <v>0</v>
      </c>
      <c r="N173" s="108"/>
    </row>
    <row r="174" spans="1:14" s="5" customFormat="1" ht="9" customHeight="1">
      <c r="A174" s="109"/>
      <c r="B174" s="110" t="s">
        <v>286</v>
      </c>
      <c r="D174" s="111" t="s">
        <v>287</v>
      </c>
      <c r="H174" s="110"/>
      <c r="J174" s="111"/>
      <c r="K174" s="110" t="s">
        <v>286</v>
      </c>
      <c r="L174" s="103"/>
      <c r="M174" s="110" t="s">
        <v>287</v>
      </c>
      <c r="N174" s="108"/>
    </row>
    <row r="175" spans="1:14" s="5" customFormat="1" ht="16.5" customHeight="1">
      <c r="A175" s="109"/>
      <c r="B175" s="110"/>
      <c r="D175" s="111"/>
      <c r="H175" s="110"/>
      <c r="I175" s="6"/>
      <c r="J175" s="111"/>
      <c r="K175" s="103"/>
      <c r="L175" s="103"/>
      <c r="M175" s="108"/>
      <c r="N175" s="108"/>
    </row>
    <row r="176" spans="1:14" s="5" customFormat="1" ht="12.75" customHeight="1">
      <c r="A176" s="109"/>
      <c r="B176" s="110"/>
      <c r="D176" s="111"/>
      <c r="F176" s="112" t="s">
        <v>288</v>
      </c>
      <c r="G176" s="112"/>
      <c r="H176" s="112"/>
      <c r="K176" s="226"/>
      <c r="L176" s="226"/>
      <c r="M176" s="226"/>
      <c r="N176" s="113"/>
    </row>
    <row r="177" spans="1:14" s="5" customFormat="1" ht="9" customHeight="1">
      <c r="A177" s="109"/>
      <c r="B177" s="110"/>
      <c r="D177" s="111"/>
      <c r="F177" s="12"/>
      <c r="G177" s="12"/>
      <c r="H177" s="114"/>
      <c r="K177" s="165" t="s">
        <v>289</v>
      </c>
      <c r="L177" s="165"/>
      <c r="M177" s="165"/>
      <c r="N177" s="113"/>
    </row>
    <row r="178" spans="1:14" s="5" customFormat="1" ht="9" customHeight="1">
      <c r="A178" s="109"/>
      <c r="B178" s="110"/>
      <c r="D178" s="111"/>
      <c r="H178" s="110"/>
      <c r="I178" s="6"/>
      <c r="J178" s="111"/>
      <c r="K178" s="103"/>
      <c r="L178" s="103"/>
      <c r="M178" s="108"/>
      <c r="N178" s="108"/>
    </row>
    <row r="179" spans="1:14" s="5" customFormat="1" ht="13.5" customHeight="1">
      <c r="A179" s="109"/>
      <c r="B179" s="110"/>
      <c r="D179" s="227" t="s">
        <v>284</v>
      </c>
      <c r="E179" s="227"/>
      <c r="F179" s="34">
        <v>0</v>
      </c>
      <c r="H179" s="114"/>
      <c r="I179" s="115"/>
      <c r="L179" s="170">
        <v>0</v>
      </c>
      <c r="M179" s="170"/>
      <c r="N179" s="108"/>
    </row>
    <row r="180" spans="1:14" s="5" customFormat="1" ht="13.5" customHeight="1">
      <c r="A180" s="109"/>
      <c r="B180" s="110"/>
      <c r="D180" s="227" t="s">
        <v>290</v>
      </c>
      <c r="E180" s="227"/>
      <c r="F180" s="46" t="s">
        <v>291</v>
      </c>
      <c r="H180" s="228" t="s">
        <v>292</v>
      </c>
      <c r="I180" s="228"/>
      <c r="J180" s="228"/>
      <c r="L180" s="143" t="s">
        <v>287</v>
      </c>
      <c r="M180" s="143"/>
      <c r="N180" s="108"/>
    </row>
    <row r="181" spans="1:14" s="5" customFormat="1" ht="9" customHeight="1">
      <c r="A181" s="109"/>
      <c r="B181" s="110"/>
      <c r="D181" s="111"/>
      <c r="H181" s="110"/>
      <c r="I181" s="6"/>
      <c r="J181" s="111"/>
      <c r="K181" s="103"/>
      <c r="L181" s="103"/>
      <c r="M181" s="108"/>
      <c r="N181" s="108"/>
    </row>
    <row r="182" spans="1:14" s="5" customFormat="1" ht="33" customHeight="1">
      <c r="A182" s="114" t="s">
        <v>293</v>
      </c>
      <c r="B182" s="110"/>
      <c r="C182" s="170">
        <v>0</v>
      </c>
      <c r="D182" s="170"/>
      <c r="E182" s="116"/>
      <c r="F182" s="12"/>
      <c r="H182" s="225">
        <v>0</v>
      </c>
      <c r="I182" s="225"/>
      <c r="J182" s="225"/>
      <c r="K182" s="103"/>
      <c r="L182" s="170"/>
      <c r="M182" s="170"/>
      <c r="N182" s="108"/>
    </row>
    <row r="183" spans="1:14" s="5" customFormat="1" ht="30.75" customHeight="1">
      <c r="A183" s="117"/>
      <c r="B183" s="219" t="s">
        <v>294</v>
      </c>
      <c r="C183" s="219"/>
      <c r="D183" s="219"/>
      <c r="E183" s="220" t="s">
        <v>295</v>
      </c>
      <c r="F183" s="220"/>
      <c r="H183" s="221" t="s">
        <v>287</v>
      </c>
      <c r="I183" s="221"/>
      <c r="J183" s="221"/>
      <c r="K183" s="103"/>
      <c r="L183" s="222" t="s">
        <v>296</v>
      </c>
      <c r="M183" s="222"/>
      <c r="N183" s="108"/>
    </row>
    <row r="184" spans="1:14" s="5" customFormat="1" ht="16.5" customHeight="1">
      <c r="A184" s="103" t="s">
        <v>297</v>
      </c>
      <c r="I184" s="6"/>
      <c r="J184" s="19"/>
      <c r="K184" s="103"/>
      <c r="L184" s="103"/>
      <c r="M184" s="108"/>
      <c r="N184" s="108"/>
    </row>
    <row r="185" spans="1:92" ht="15">
      <c r="A185" s="118"/>
      <c r="B185" s="119"/>
      <c r="C185" s="119"/>
      <c r="D185" s="119"/>
      <c r="E185" s="119"/>
      <c r="F185" s="119"/>
      <c r="G185" s="119"/>
      <c r="H185" s="119"/>
      <c r="I185" s="120"/>
      <c r="J185" s="119"/>
      <c r="K185" s="117"/>
      <c r="L185" s="117"/>
      <c r="M185" s="117"/>
      <c r="N185" s="117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Q185" s="119"/>
      <c r="AR185" s="119"/>
      <c r="AS185" s="119"/>
      <c r="AT185" s="119"/>
      <c r="AU185" s="119"/>
      <c r="AV185" s="119"/>
      <c r="AW185" s="119"/>
      <c r="AX185" s="119"/>
      <c r="AY185" s="119"/>
      <c r="AZ185" s="119"/>
      <c r="BA185" s="119"/>
      <c r="BB185" s="119"/>
      <c r="BC185" s="119"/>
      <c r="BD185" s="119"/>
      <c r="BE185" s="119"/>
      <c r="BF185" s="119"/>
      <c r="BG185" s="119"/>
      <c r="BH185" s="119"/>
      <c r="BI185" s="119"/>
      <c r="BJ185" s="119"/>
      <c r="BK185" s="119"/>
      <c r="BL185" s="119"/>
      <c r="BM185" s="119"/>
      <c r="BN185" s="119"/>
      <c r="BO185" s="119"/>
      <c r="BP185" s="119"/>
      <c r="BQ185" s="119"/>
      <c r="BR185" s="119"/>
      <c r="BS185" s="119"/>
      <c r="BT185" s="119"/>
      <c r="BU185" s="119"/>
      <c r="BV185" s="119"/>
      <c r="BW185" s="119"/>
      <c r="BX185" s="119"/>
      <c r="BY185" s="119"/>
      <c r="BZ185" s="119"/>
      <c r="CA185" s="119"/>
      <c r="CB185" s="119"/>
      <c r="CC185" s="119"/>
      <c r="CD185" s="119"/>
      <c r="CE185" s="119"/>
      <c r="CF185" s="119"/>
      <c r="CG185" s="119"/>
      <c r="CH185" s="119"/>
      <c r="CI185" s="119"/>
      <c r="CJ185" s="119"/>
      <c r="CK185" s="119"/>
      <c r="CL185" s="119"/>
      <c r="CM185" s="119"/>
      <c r="CN185" s="119"/>
    </row>
    <row r="186" spans="1:92" ht="15">
      <c r="A186" s="118"/>
      <c r="B186" s="119"/>
      <c r="C186" s="119"/>
      <c r="D186" s="119"/>
      <c r="E186" s="119"/>
      <c r="F186" s="119"/>
      <c r="G186" s="119"/>
      <c r="H186" s="119"/>
      <c r="I186" s="120"/>
      <c r="J186" s="119"/>
      <c r="K186" s="117"/>
      <c r="L186" s="117"/>
      <c r="M186" s="117"/>
      <c r="N186" s="117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Q186" s="119"/>
      <c r="AR186" s="119"/>
      <c r="AS186" s="119"/>
      <c r="AT186" s="119"/>
      <c r="AU186" s="119"/>
      <c r="AV186" s="119"/>
      <c r="AW186" s="119"/>
      <c r="AX186" s="119"/>
      <c r="AY186" s="119"/>
      <c r="AZ186" s="119"/>
      <c r="BA186" s="119"/>
      <c r="BB186" s="119"/>
      <c r="BC186" s="119"/>
      <c r="BD186" s="119"/>
      <c r="BE186" s="119"/>
      <c r="BF186" s="119"/>
      <c r="BG186" s="119"/>
      <c r="BH186" s="119"/>
      <c r="BI186" s="119"/>
      <c r="BJ186" s="119"/>
      <c r="BK186" s="119"/>
      <c r="BL186" s="119"/>
      <c r="BM186" s="119"/>
      <c r="BN186" s="119"/>
      <c r="BO186" s="119"/>
      <c r="BP186" s="119"/>
      <c r="BQ186" s="119"/>
      <c r="BR186" s="119"/>
      <c r="BS186" s="119"/>
      <c r="BT186" s="119"/>
      <c r="BU186" s="119"/>
      <c r="BV186" s="119"/>
      <c r="BW186" s="119"/>
      <c r="BX186" s="119"/>
      <c r="BY186" s="119"/>
      <c r="BZ186" s="119"/>
      <c r="CA186" s="119"/>
      <c r="CB186" s="119"/>
      <c r="CC186" s="119"/>
      <c r="CD186" s="119"/>
      <c r="CE186" s="119"/>
      <c r="CF186" s="119"/>
      <c r="CG186" s="119"/>
      <c r="CH186" s="119"/>
      <c r="CI186" s="119"/>
      <c r="CJ186" s="119"/>
      <c r="CK186" s="119"/>
      <c r="CL186" s="119"/>
      <c r="CM186" s="119"/>
      <c r="CN186" s="119"/>
    </row>
  </sheetData>
  <sheetProtection password="C449" sheet="1"/>
  <mergeCells count="272">
    <mergeCell ref="N170:N171"/>
    <mergeCell ref="K166:K167"/>
    <mergeCell ref="L166:L167"/>
    <mergeCell ref="M166:M167"/>
    <mergeCell ref="N166:N167"/>
    <mergeCell ref="N162:N163"/>
    <mergeCell ref="K170:K171"/>
    <mergeCell ref="K112:K113"/>
    <mergeCell ref="L112:L113"/>
    <mergeCell ref="M112:M113"/>
    <mergeCell ref="N112:N113"/>
    <mergeCell ref="N116:N117"/>
    <mergeCell ref="K162:K163"/>
    <mergeCell ref="K116:K117"/>
    <mergeCell ref="L116:L117"/>
    <mergeCell ref="L162:L163"/>
    <mergeCell ref="M162:M163"/>
    <mergeCell ref="K100:K101"/>
    <mergeCell ref="L100:L101"/>
    <mergeCell ref="M100:M101"/>
    <mergeCell ref="K142:K143"/>
    <mergeCell ref="M130:M131"/>
    <mergeCell ref="K108:K109"/>
    <mergeCell ref="L108:L109"/>
    <mergeCell ref="M108:M109"/>
    <mergeCell ref="M104:M105"/>
    <mergeCell ref="K134:K135"/>
    <mergeCell ref="N104:N105"/>
    <mergeCell ref="N142:N143"/>
    <mergeCell ref="L134:L135"/>
    <mergeCell ref="M134:M135"/>
    <mergeCell ref="N134:N135"/>
    <mergeCell ref="L142:L143"/>
    <mergeCell ref="K146:K147"/>
    <mergeCell ref="L146:L147"/>
    <mergeCell ref="M146:M147"/>
    <mergeCell ref="N146:N147"/>
    <mergeCell ref="K150:K151"/>
    <mergeCell ref="L150:L151"/>
    <mergeCell ref="M150:M151"/>
    <mergeCell ref="N150:N151"/>
    <mergeCell ref="K138:K139"/>
    <mergeCell ref="N138:N139"/>
    <mergeCell ref="K90:K91"/>
    <mergeCell ref="L90:L91"/>
    <mergeCell ref="M90:M91"/>
    <mergeCell ref="N90:N91"/>
    <mergeCell ref="N130:N131"/>
    <mergeCell ref="K104:K105"/>
    <mergeCell ref="K130:K131"/>
    <mergeCell ref="L130:L131"/>
    <mergeCell ref="L78:L79"/>
    <mergeCell ref="M78:M79"/>
    <mergeCell ref="N78:N79"/>
    <mergeCell ref="M142:M143"/>
    <mergeCell ref="L138:L139"/>
    <mergeCell ref="M138:M139"/>
    <mergeCell ref="L104:L105"/>
    <mergeCell ref="N108:N109"/>
    <mergeCell ref="M116:M117"/>
    <mergeCell ref="N100:N101"/>
    <mergeCell ref="N73:N75"/>
    <mergeCell ref="K70:K71"/>
    <mergeCell ref="L70:L71"/>
    <mergeCell ref="M70:M71"/>
    <mergeCell ref="N70:N71"/>
    <mergeCell ref="K80:K81"/>
    <mergeCell ref="L80:L81"/>
    <mergeCell ref="M80:M81"/>
    <mergeCell ref="N80:N81"/>
    <mergeCell ref="K78:K79"/>
    <mergeCell ref="L55:L56"/>
    <mergeCell ref="M55:M56"/>
    <mergeCell ref="K50:K51"/>
    <mergeCell ref="K73:K75"/>
    <mergeCell ref="L73:L75"/>
    <mergeCell ref="M73:M75"/>
    <mergeCell ref="K67:K69"/>
    <mergeCell ref="L67:L69"/>
    <mergeCell ref="M67:M69"/>
    <mergeCell ref="N67:N69"/>
    <mergeCell ref="N50:N51"/>
    <mergeCell ref="N55:N56"/>
    <mergeCell ref="K63:K64"/>
    <mergeCell ref="L63:L64"/>
    <mergeCell ref="M63:M64"/>
    <mergeCell ref="N63:N64"/>
    <mergeCell ref="L50:L51"/>
    <mergeCell ref="M50:M51"/>
    <mergeCell ref="K55:K56"/>
    <mergeCell ref="N23:N25"/>
    <mergeCell ref="K28:K29"/>
    <mergeCell ref="L28:L29"/>
    <mergeCell ref="M28:M29"/>
    <mergeCell ref="N28:N29"/>
    <mergeCell ref="K23:K25"/>
    <mergeCell ref="L23:L25"/>
    <mergeCell ref="M23:M25"/>
    <mergeCell ref="K176:M176"/>
    <mergeCell ref="K177:M177"/>
    <mergeCell ref="D179:E179"/>
    <mergeCell ref="L179:M179"/>
    <mergeCell ref="D180:E180"/>
    <mergeCell ref="H180:J180"/>
    <mergeCell ref="L180:M180"/>
    <mergeCell ref="B183:D183"/>
    <mergeCell ref="E183:F183"/>
    <mergeCell ref="H183:J183"/>
    <mergeCell ref="L183:M183"/>
    <mergeCell ref="L170:L171"/>
    <mergeCell ref="M170:M171"/>
    <mergeCell ref="C182:D182"/>
    <mergeCell ref="H182:J182"/>
    <mergeCell ref="L182:M182"/>
    <mergeCell ref="A172:H172"/>
    <mergeCell ref="A167:H167"/>
    <mergeCell ref="A168:H168"/>
    <mergeCell ref="A169:H169"/>
    <mergeCell ref="A170:H170"/>
    <mergeCell ref="A171:H171"/>
    <mergeCell ref="A163:H163"/>
    <mergeCell ref="A164:H164"/>
    <mergeCell ref="A165:H165"/>
    <mergeCell ref="A166:H166"/>
    <mergeCell ref="A159:H159"/>
    <mergeCell ref="A160:H160"/>
    <mergeCell ref="A161:H161"/>
    <mergeCell ref="A162:H162"/>
    <mergeCell ref="I156:I158"/>
    <mergeCell ref="J156:J158"/>
    <mergeCell ref="A157:H157"/>
    <mergeCell ref="A158:H158"/>
    <mergeCell ref="A150:H150"/>
    <mergeCell ref="A151:H151"/>
    <mergeCell ref="A152:H152"/>
    <mergeCell ref="A156:H156"/>
    <mergeCell ref="A146:H146"/>
    <mergeCell ref="A147:H147"/>
    <mergeCell ref="A148:H148"/>
    <mergeCell ref="A149:H149"/>
    <mergeCell ref="A142:H142"/>
    <mergeCell ref="A143:H143"/>
    <mergeCell ref="A144:H144"/>
    <mergeCell ref="A145:H145"/>
    <mergeCell ref="A138:H138"/>
    <mergeCell ref="A139:H139"/>
    <mergeCell ref="A140:H140"/>
    <mergeCell ref="A141:H141"/>
    <mergeCell ref="A134:H134"/>
    <mergeCell ref="A135:H135"/>
    <mergeCell ref="A136:H136"/>
    <mergeCell ref="A137:H137"/>
    <mergeCell ref="A130:H130"/>
    <mergeCell ref="A131:H131"/>
    <mergeCell ref="A132:H132"/>
    <mergeCell ref="A133:H133"/>
    <mergeCell ref="A126:H126"/>
    <mergeCell ref="A127:H127"/>
    <mergeCell ref="A128:H128"/>
    <mergeCell ref="A129:H129"/>
    <mergeCell ref="A123:H123"/>
    <mergeCell ref="I123:I125"/>
    <mergeCell ref="J123:J125"/>
    <mergeCell ref="A124:H124"/>
    <mergeCell ref="A125:H125"/>
    <mergeCell ref="A116:H116"/>
    <mergeCell ref="A117:H117"/>
    <mergeCell ref="A118:H118"/>
    <mergeCell ref="A119:H119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98:H98"/>
    <mergeCell ref="A99:H99"/>
    <mergeCell ref="A92:H92"/>
    <mergeCell ref="A93:H93"/>
    <mergeCell ref="A94:H94"/>
    <mergeCell ref="A95:H95"/>
    <mergeCell ref="A88:H88"/>
    <mergeCell ref="A89:H89"/>
    <mergeCell ref="A90:H90"/>
    <mergeCell ref="A91:H91"/>
    <mergeCell ref="A96:H96"/>
    <mergeCell ref="A97:H97"/>
    <mergeCell ref="J85:J87"/>
    <mergeCell ref="A86:H86"/>
    <mergeCell ref="A87:H87"/>
    <mergeCell ref="A79:H79"/>
    <mergeCell ref="A80:H80"/>
    <mergeCell ref="A81:H81"/>
    <mergeCell ref="A82:H82"/>
    <mergeCell ref="A85:H85"/>
    <mergeCell ref="I85:I87"/>
    <mergeCell ref="A75:H75"/>
    <mergeCell ref="A76:H76"/>
    <mergeCell ref="A77:H77"/>
    <mergeCell ref="A78:H78"/>
    <mergeCell ref="A71:H71"/>
    <mergeCell ref="A72:H72"/>
    <mergeCell ref="A73:H73"/>
    <mergeCell ref="A74:H74"/>
    <mergeCell ref="A67:H67"/>
    <mergeCell ref="A68:H68"/>
    <mergeCell ref="A69:H69"/>
    <mergeCell ref="A70:H70"/>
    <mergeCell ref="A63:H63"/>
    <mergeCell ref="A64:H64"/>
    <mergeCell ref="A65:H65"/>
    <mergeCell ref="A66:H66"/>
    <mergeCell ref="A59:H59"/>
    <mergeCell ref="A60:H60"/>
    <mergeCell ref="A61:H61"/>
    <mergeCell ref="A62:H62"/>
    <mergeCell ref="A55:H55"/>
    <mergeCell ref="A56:H56"/>
    <mergeCell ref="A57:H57"/>
    <mergeCell ref="A58:H58"/>
    <mergeCell ref="A51:H51"/>
    <mergeCell ref="A52:H52"/>
    <mergeCell ref="A53:H53"/>
    <mergeCell ref="A54:H54"/>
    <mergeCell ref="A47:H47"/>
    <mergeCell ref="A48:H48"/>
    <mergeCell ref="A49:H49"/>
    <mergeCell ref="A50:H50"/>
    <mergeCell ref="A41:H41"/>
    <mergeCell ref="A44:H44"/>
    <mergeCell ref="I44:I46"/>
    <mergeCell ref="J44:J46"/>
    <mergeCell ref="A45:H45"/>
    <mergeCell ref="A46:H46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3:H23"/>
    <mergeCell ref="A24:H24"/>
    <mergeCell ref="A17:H17"/>
    <mergeCell ref="A18:H18"/>
    <mergeCell ref="A19:H19"/>
    <mergeCell ref="A20:H20"/>
    <mergeCell ref="A4:L4"/>
    <mergeCell ref="I14:I16"/>
    <mergeCell ref="J14:J16"/>
    <mergeCell ref="A15:H15"/>
    <mergeCell ref="A21:H21"/>
    <mergeCell ref="A22:H22"/>
  </mergeCells>
  <printOptions/>
  <pageMargins left="0.5118110236220472" right="0.15748031496062992" top="0.984251968503937" bottom="0.984251968503937" header="0.5118110236220472" footer="0.5118110236220472"/>
  <pageSetup blackAndWhite="1" horizontalDpi="600" verticalDpi="600" orientation="landscape" paperSize="9" scale="83" r:id="rId1"/>
  <rowBreaks count="4" manualBreakCount="4">
    <brk id="41" max="255" man="1"/>
    <brk id="82" max="255" man="1"/>
    <brk id="121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МБДОУ БУХ</cp:lastModifiedBy>
  <cp:lastPrinted>2015-01-06T13:36:46Z</cp:lastPrinted>
  <dcterms:created xsi:type="dcterms:W3CDTF">1999-06-18T11:48:52Z</dcterms:created>
  <dcterms:modified xsi:type="dcterms:W3CDTF">2015-07-21T00:21:25Z</dcterms:modified>
  <cp:category/>
  <cp:version/>
  <cp:contentType/>
  <cp:contentStatus/>
</cp:coreProperties>
</file>