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 садик\"/>
    </mc:Choice>
  </mc:AlternateContent>
  <bookViews>
    <workbookView xWindow="0" yWindow="0" windowWidth="17490" windowHeight="10995" activeTab="23"/>
  </bookViews>
  <sheets>
    <sheet name=" Сводная 1-3 года" sheetId="82" r:id="rId1"/>
    <sheet name="Суточные наборы" sheetId="68" r:id="rId2"/>
    <sheet name="1день" sheetId="70" r:id="rId3"/>
    <sheet name="2 день" sheetId="71" r:id="rId4"/>
    <sheet name="6 день" sheetId="72" r:id="rId5"/>
    <sheet name="4день" sheetId="73" r:id="rId6"/>
    <sheet name="3 день" sheetId="74" r:id="rId7"/>
    <sheet name="8день" sheetId="75" r:id="rId8"/>
    <sheet name="7 день" sheetId="76" r:id="rId9"/>
    <sheet name="5 день" sheetId="77" r:id="rId10"/>
    <sheet name="9день" sheetId="78" r:id="rId11"/>
    <sheet name="10день" sheetId="79" r:id="rId12"/>
    <sheet name="Суточные наборы с3-7" sheetId="69" r:id="rId13"/>
    <sheet name="1 день 3-7" sheetId="80" r:id="rId14"/>
    <sheet name="2 день 3-7" sheetId="83" r:id="rId15"/>
    <sheet name=" 3день37" sheetId="86" r:id="rId16"/>
    <sheet name="4 день 3-7" sheetId="85" r:id="rId17"/>
    <sheet name="5 день 3-7" sheetId="89" r:id="rId18"/>
    <sheet name="6 день 3-7" sheetId="84" r:id="rId19"/>
    <sheet name="7 день 3-7" sheetId="88" r:id="rId20"/>
    <sheet name="8 день " sheetId="87" r:id="rId21"/>
    <sheet name="9 день 3-7" sheetId="90" r:id="rId22"/>
    <sheet name="10 день 3-7" sheetId="91" r:id="rId23"/>
    <sheet name="Сводная таблица 3-7" sheetId="92" r:id="rId24"/>
  </sheets>
  <calcPr calcId="162913"/>
</workbook>
</file>

<file path=xl/calcChain.xml><?xml version="1.0" encoding="utf-8"?>
<calcChain xmlns="http://schemas.openxmlformats.org/spreadsheetml/2006/main">
  <c r="F26" i="91" l="1"/>
  <c r="G26" i="91"/>
  <c r="H26" i="91"/>
  <c r="I26" i="91"/>
  <c r="E26" i="91"/>
  <c r="E24" i="78" l="1"/>
  <c r="F24" i="78"/>
  <c r="G24" i="78"/>
  <c r="H24" i="78"/>
  <c r="I24" i="78"/>
  <c r="D24" i="78"/>
  <c r="E28" i="75"/>
  <c r="F28" i="75"/>
  <c r="G28" i="75"/>
  <c r="H28" i="75"/>
  <c r="I28" i="75"/>
  <c r="E25" i="74"/>
  <c r="F25" i="74"/>
  <c r="G25" i="74"/>
  <c r="H25" i="74"/>
  <c r="I25" i="74"/>
  <c r="D25" i="74"/>
  <c r="E25" i="73"/>
  <c r="F25" i="73"/>
  <c r="G25" i="73"/>
  <c r="H25" i="73"/>
  <c r="I25" i="73"/>
  <c r="D25" i="73"/>
  <c r="E26" i="72"/>
  <c r="F26" i="72"/>
  <c r="G26" i="72"/>
  <c r="H26" i="72"/>
  <c r="I26" i="72"/>
  <c r="D26" i="72"/>
  <c r="B65" i="82" l="1"/>
  <c r="C65" i="82"/>
  <c r="D65" i="82"/>
  <c r="E65" i="82"/>
  <c r="F65" i="82"/>
  <c r="G65" i="82"/>
  <c r="C58" i="82"/>
  <c r="D58" i="82"/>
  <c r="E58" i="82"/>
  <c r="F58" i="82"/>
  <c r="G58" i="82"/>
  <c r="B44" i="82"/>
  <c r="C44" i="82"/>
  <c r="D44" i="82"/>
  <c r="E44" i="82"/>
  <c r="F44" i="82"/>
  <c r="G44" i="82"/>
  <c r="B30" i="82"/>
  <c r="C30" i="82"/>
  <c r="D30" i="82"/>
  <c r="E30" i="82"/>
  <c r="F30" i="82"/>
  <c r="G30" i="82"/>
  <c r="G23" i="82"/>
  <c r="F23" i="82"/>
  <c r="E23" i="82"/>
  <c r="D23" i="82"/>
  <c r="C23" i="82"/>
  <c r="B23" i="82"/>
  <c r="E27" i="79" l="1"/>
  <c r="C72" i="82" s="1"/>
  <c r="F27" i="79"/>
  <c r="D72" i="82" s="1"/>
  <c r="G27" i="79"/>
  <c r="E72" i="82" s="1"/>
  <c r="H27" i="79"/>
  <c r="F72" i="82" s="1"/>
  <c r="I27" i="79"/>
  <c r="G72" i="82" s="1"/>
  <c r="D27" i="79"/>
  <c r="B72" i="82" s="1"/>
  <c r="E21" i="79"/>
  <c r="C71" i="82" s="1"/>
  <c r="F21" i="79"/>
  <c r="D71" i="82" s="1"/>
  <c r="G21" i="79"/>
  <c r="E71" i="82" s="1"/>
  <c r="H21" i="79"/>
  <c r="F71" i="82" s="1"/>
  <c r="I21" i="79"/>
  <c r="G71" i="82" s="1"/>
  <c r="D21" i="79"/>
  <c r="B71" i="82" s="1"/>
  <c r="E19" i="78" l="1"/>
  <c r="C64" i="82" s="1"/>
  <c r="F19" i="78"/>
  <c r="D64" i="82" s="1"/>
  <c r="G19" i="78"/>
  <c r="E64" i="82" s="1"/>
  <c r="H19" i="78"/>
  <c r="F64" i="82" s="1"/>
  <c r="I19" i="78"/>
  <c r="G64" i="82" s="1"/>
  <c r="D19" i="78"/>
  <c r="B64" i="82" s="1"/>
  <c r="D28" i="75"/>
  <c r="B58" i="82" s="1"/>
  <c r="E23" i="75"/>
  <c r="C57" i="82" s="1"/>
  <c r="F23" i="75"/>
  <c r="D57" i="82" s="1"/>
  <c r="G23" i="75"/>
  <c r="E57" i="82" s="1"/>
  <c r="H23" i="75"/>
  <c r="F57" i="82" s="1"/>
  <c r="I23" i="75"/>
  <c r="G57" i="82" s="1"/>
  <c r="D23" i="75"/>
  <c r="B57" i="82" s="1"/>
  <c r="E11" i="75"/>
  <c r="C55" i="82" s="1"/>
  <c r="F11" i="75"/>
  <c r="D55" i="82" s="1"/>
  <c r="G11" i="75"/>
  <c r="E55" i="82" s="1"/>
  <c r="H11" i="75"/>
  <c r="F55" i="82" s="1"/>
  <c r="I11" i="75"/>
  <c r="G55" i="82" s="1"/>
  <c r="D11" i="75"/>
  <c r="B55" i="82" s="1"/>
  <c r="E21" i="76"/>
  <c r="C50" i="82" s="1"/>
  <c r="F21" i="76"/>
  <c r="D50" i="82" s="1"/>
  <c r="G21" i="76"/>
  <c r="E50" i="82" s="1"/>
  <c r="H21" i="76"/>
  <c r="F50" i="82" s="1"/>
  <c r="I21" i="76"/>
  <c r="G50" i="82" s="1"/>
  <c r="D21" i="76"/>
  <c r="B50" i="82" s="1"/>
  <c r="E9" i="76"/>
  <c r="C48" i="82" s="1"/>
  <c r="F9" i="76"/>
  <c r="D48" i="82" s="1"/>
  <c r="G9" i="76"/>
  <c r="E48" i="82" s="1"/>
  <c r="H9" i="76"/>
  <c r="F48" i="82" s="1"/>
  <c r="I9" i="76"/>
  <c r="G48" i="82" s="1"/>
  <c r="D9" i="76"/>
  <c r="B48" i="82" s="1"/>
  <c r="E20" i="73"/>
  <c r="C29" i="82" s="1"/>
  <c r="F20" i="73"/>
  <c r="D29" i="82" s="1"/>
  <c r="G20" i="73"/>
  <c r="E29" i="82" s="1"/>
  <c r="H20" i="73"/>
  <c r="F29" i="82" s="1"/>
  <c r="I20" i="73"/>
  <c r="G29" i="82" s="1"/>
  <c r="D20" i="73"/>
  <c r="B29" i="82" s="1"/>
  <c r="E9" i="71" l="1"/>
  <c r="C13" i="82" s="1"/>
  <c r="F9" i="71"/>
  <c r="D13" i="82" s="1"/>
  <c r="G9" i="71"/>
  <c r="E13" i="82" s="1"/>
  <c r="H9" i="71"/>
  <c r="F13" i="82" s="1"/>
  <c r="I9" i="71"/>
  <c r="G13" i="82" s="1"/>
  <c r="D9" i="71"/>
  <c r="B13" i="82" s="1"/>
  <c r="I27" i="70"/>
  <c r="G9" i="82" s="1"/>
  <c r="H27" i="70"/>
  <c r="F9" i="82" s="1"/>
  <c r="G27" i="70"/>
  <c r="E9" i="82" s="1"/>
  <c r="F27" i="70"/>
  <c r="D9" i="82" s="1"/>
  <c r="E27" i="70"/>
  <c r="C9" i="82" s="1"/>
  <c r="D27" i="70"/>
  <c r="B9" i="82" s="1"/>
  <c r="I22" i="70"/>
  <c r="G8" i="82" s="1"/>
  <c r="H22" i="70"/>
  <c r="F8" i="82" s="1"/>
  <c r="G22" i="70"/>
  <c r="E8" i="82" s="1"/>
  <c r="F22" i="70"/>
  <c r="D8" i="82" s="1"/>
  <c r="E22" i="70"/>
  <c r="C8" i="82" s="1"/>
  <c r="D22" i="70"/>
  <c r="B8" i="82" s="1"/>
  <c r="I12" i="70"/>
  <c r="G7" i="82" s="1"/>
  <c r="H12" i="70"/>
  <c r="F7" i="82" s="1"/>
  <c r="G12" i="70"/>
  <c r="E7" i="82" s="1"/>
  <c r="F12" i="70"/>
  <c r="D7" i="82" s="1"/>
  <c r="E12" i="70"/>
  <c r="C7" i="82" s="1"/>
  <c r="D12" i="70"/>
  <c r="B7" i="82" s="1"/>
  <c r="I9" i="70"/>
  <c r="H9" i="70"/>
  <c r="G9" i="70"/>
  <c r="F9" i="70"/>
  <c r="E9" i="70"/>
  <c r="D9" i="70"/>
  <c r="B6" i="82" s="1"/>
  <c r="F28" i="70" l="1"/>
  <c r="D10" i="82" s="1"/>
  <c r="D6" i="82"/>
  <c r="H28" i="70"/>
  <c r="F10" i="82" s="1"/>
  <c r="F6" i="82"/>
  <c r="E28" i="70"/>
  <c r="C10" i="82" s="1"/>
  <c r="C6" i="82"/>
  <c r="G28" i="70"/>
  <c r="E10" i="82" s="1"/>
  <c r="E6" i="82"/>
  <c r="I28" i="70"/>
  <c r="G10" i="82" s="1"/>
  <c r="G6" i="82"/>
  <c r="D28" i="70"/>
  <c r="B10" i="82" s="1"/>
  <c r="E26" i="84" l="1"/>
  <c r="C44" i="92" s="1"/>
  <c r="F26" i="84"/>
  <c r="D44" i="92" s="1"/>
  <c r="G26" i="84"/>
  <c r="E44" i="92" s="1"/>
  <c r="H26" i="84"/>
  <c r="F44" i="92" s="1"/>
  <c r="I26" i="84"/>
  <c r="G44" i="92" s="1"/>
  <c r="D26" i="84"/>
  <c r="B44" i="92" s="1"/>
  <c r="B45" i="92" s="1"/>
  <c r="E25" i="85"/>
  <c r="F25" i="85"/>
  <c r="G25" i="85"/>
  <c r="H25" i="85"/>
  <c r="I25" i="85"/>
  <c r="D25" i="85"/>
  <c r="D26" i="91" l="1"/>
  <c r="E11" i="87"/>
  <c r="C55" i="92" s="1"/>
  <c r="F11" i="87"/>
  <c r="D55" i="92" s="1"/>
  <c r="G11" i="87"/>
  <c r="E55" i="92" s="1"/>
  <c r="H11" i="87"/>
  <c r="F55" i="92" s="1"/>
  <c r="I11" i="87"/>
  <c r="G55" i="92" s="1"/>
  <c r="D11" i="87"/>
  <c r="B55" i="92" s="1"/>
  <c r="G30" i="92" l="1"/>
  <c r="C72" i="92" l="1"/>
  <c r="D72" i="92"/>
  <c r="E72" i="92"/>
  <c r="F72" i="92"/>
  <c r="G72" i="92"/>
  <c r="B72" i="92"/>
  <c r="E21" i="91"/>
  <c r="F21" i="91"/>
  <c r="G21" i="91"/>
  <c r="H21" i="91"/>
  <c r="I21" i="91"/>
  <c r="D21" i="91"/>
  <c r="D24" i="90"/>
  <c r="B65" i="92" s="1"/>
  <c r="E19" i="90"/>
  <c r="F19" i="90"/>
  <c r="G19" i="90"/>
  <c r="H19" i="90"/>
  <c r="I19" i="90"/>
  <c r="D19" i="90"/>
  <c r="E24" i="90"/>
  <c r="C65" i="92" s="1"/>
  <c r="F24" i="90"/>
  <c r="D65" i="92" s="1"/>
  <c r="G24" i="90"/>
  <c r="E65" i="92" s="1"/>
  <c r="H24" i="90"/>
  <c r="F65" i="92" s="1"/>
  <c r="I24" i="90"/>
  <c r="G65" i="92" s="1"/>
  <c r="E22" i="87"/>
  <c r="F22" i="87"/>
  <c r="G22" i="87"/>
  <c r="H22" i="87"/>
  <c r="F57" i="92" s="1"/>
  <c r="I22" i="87"/>
  <c r="D22" i="87"/>
  <c r="E21" i="88"/>
  <c r="C50" i="92" s="1"/>
  <c r="F21" i="88"/>
  <c r="D50" i="92" s="1"/>
  <c r="G21" i="88"/>
  <c r="E50" i="92" s="1"/>
  <c r="H21" i="88"/>
  <c r="F50" i="92" s="1"/>
  <c r="I21" i="88"/>
  <c r="G50" i="92" s="1"/>
  <c r="B57" i="92" l="1"/>
  <c r="D57" i="92"/>
  <c r="G57" i="92"/>
  <c r="E57" i="92"/>
  <c r="C57" i="92"/>
  <c r="E20" i="85"/>
  <c r="F20" i="85"/>
  <c r="G20" i="85"/>
  <c r="H20" i="85"/>
  <c r="I20" i="85"/>
  <c r="D20" i="85"/>
  <c r="L3" i="69" l="1"/>
  <c r="M3" i="69" s="1"/>
  <c r="O3" i="69" s="1"/>
  <c r="L4" i="69"/>
  <c r="M4" i="69" s="1"/>
  <c r="O4" i="69" s="1"/>
  <c r="L5" i="69"/>
  <c r="M5" i="69" s="1"/>
  <c r="O5" i="69" s="1"/>
  <c r="L6" i="69"/>
  <c r="M6" i="69" s="1"/>
  <c r="O6" i="69" s="1"/>
  <c r="L7" i="69"/>
  <c r="M7" i="69" s="1"/>
  <c r="O7" i="69" s="1"/>
  <c r="L8" i="69"/>
  <c r="M8" i="69" s="1"/>
  <c r="O8" i="69" s="1"/>
  <c r="L9" i="69"/>
  <c r="M9" i="69" s="1"/>
  <c r="O9" i="69" s="1"/>
  <c r="L10" i="69"/>
  <c r="M10" i="69" s="1"/>
  <c r="O10" i="69" s="1"/>
  <c r="L11" i="69"/>
  <c r="M11" i="69" s="1"/>
  <c r="O11" i="69" s="1"/>
  <c r="L12" i="69"/>
  <c r="M12" i="69" s="1"/>
  <c r="O12" i="69" s="1"/>
  <c r="L13" i="69"/>
  <c r="M13" i="69" s="1"/>
  <c r="O13" i="69" s="1"/>
  <c r="L14" i="69"/>
  <c r="M14" i="69" s="1"/>
  <c r="O14" i="69" s="1"/>
  <c r="L15" i="69"/>
  <c r="M15" i="69" s="1"/>
  <c r="O15" i="69" s="1"/>
  <c r="L16" i="69"/>
  <c r="M16" i="69" s="1"/>
  <c r="O16" i="69" s="1"/>
  <c r="L17" i="69"/>
  <c r="M17" i="69" s="1"/>
  <c r="O17" i="69" s="1"/>
  <c r="L18" i="69"/>
  <c r="M18" i="69" s="1"/>
  <c r="O18" i="69" s="1"/>
  <c r="L19" i="69"/>
  <c r="M19" i="69" s="1"/>
  <c r="O19" i="69" s="1"/>
  <c r="L20" i="69"/>
  <c r="M20" i="69" s="1"/>
  <c r="O20" i="69" s="1"/>
  <c r="L21" i="69"/>
  <c r="M21" i="69" s="1"/>
  <c r="O21" i="69" s="1"/>
  <c r="L22" i="69"/>
  <c r="M22" i="69" s="1"/>
  <c r="O22" i="69" s="1"/>
  <c r="L23" i="69"/>
  <c r="M23" i="69" s="1"/>
  <c r="O23" i="69" s="1"/>
  <c r="L24" i="69"/>
  <c r="M24" i="69" s="1"/>
  <c r="O24" i="69" s="1"/>
  <c r="L25" i="69"/>
  <c r="M25" i="69" s="1"/>
  <c r="O25" i="69" s="1"/>
  <c r="L26" i="69"/>
  <c r="M26" i="69" s="1"/>
  <c r="O26" i="69" s="1"/>
  <c r="L27" i="69"/>
  <c r="M27" i="69" s="1"/>
  <c r="O27" i="69" s="1"/>
  <c r="L28" i="69"/>
  <c r="M28" i="69" s="1"/>
  <c r="O28" i="69" s="1"/>
  <c r="L29" i="69"/>
  <c r="M29" i="69" s="1"/>
  <c r="O29" i="69" s="1"/>
  <c r="L30" i="69"/>
  <c r="M30" i="69" s="1"/>
  <c r="O30" i="69" s="1"/>
  <c r="L31" i="69"/>
  <c r="M31" i="69" s="1"/>
  <c r="O31" i="69" s="1"/>
  <c r="L32" i="69"/>
  <c r="M32" i="69" s="1"/>
  <c r="O32" i="69" s="1"/>
  <c r="L33" i="69"/>
  <c r="M33" i="69" s="1"/>
  <c r="O33" i="69" s="1"/>
  <c r="L34" i="69"/>
  <c r="M34" i="69" s="1"/>
  <c r="O34" i="69" s="1"/>
  <c r="L35" i="69"/>
  <c r="L36" i="69"/>
  <c r="L37" i="69"/>
  <c r="L38" i="69"/>
  <c r="D22" i="80" l="1"/>
  <c r="E22" i="80" l="1"/>
  <c r="F22" i="80"/>
  <c r="G22" i="80"/>
  <c r="H22" i="80"/>
  <c r="I22" i="80"/>
  <c r="E9" i="80"/>
  <c r="F9" i="80"/>
  <c r="G9" i="80"/>
  <c r="H9" i="80"/>
  <c r="I9" i="80"/>
  <c r="E9" i="83" l="1"/>
  <c r="F9" i="83"/>
  <c r="G9" i="83"/>
  <c r="H9" i="83"/>
  <c r="I9" i="83"/>
  <c r="D9" i="83"/>
  <c r="E26" i="83"/>
  <c r="F26" i="83"/>
  <c r="G26" i="83"/>
  <c r="H26" i="83"/>
  <c r="I26" i="83"/>
  <c r="D26" i="83"/>
  <c r="E21" i="83"/>
  <c r="F21" i="83"/>
  <c r="G21" i="83"/>
  <c r="H21" i="83"/>
  <c r="I21" i="83"/>
  <c r="E25" i="86"/>
  <c r="F25" i="86"/>
  <c r="G25" i="86"/>
  <c r="H25" i="86"/>
  <c r="I25" i="86"/>
  <c r="D25" i="86"/>
  <c r="E20" i="86"/>
  <c r="C22" i="92" s="1"/>
  <c r="F20" i="86"/>
  <c r="D22" i="92" s="1"/>
  <c r="G20" i="86"/>
  <c r="E22" i="92" s="1"/>
  <c r="H20" i="86"/>
  <c r="F22" i="92" s="1"/>
  <c r="I20" i="86"/>
  <c r="G22" i="92" s="1"/>
  <c r="D20" i="86"/>
  <c r="B22" i="92" s="1"/>
  <c r="E9" i="86"/>
  <c r="F9" i="86"/>
  <c r="G9" i="86"/>
  <c r="H9" i="86"/>
  <c r="I9" i="86"/>
  <c r="D9" i="86"/>
  <c r="E9" i="91"/>
  <c r="F9" i="91"/>
  <c r="G9" i="91"/>
  <c r="H9" i="91"/>
  <c r="I9" i="91"/>
  <c r="E27" i="87"/>
  <c r="F27" i="87"/>
  <c r="G27" i="87"/>
  <c r="H27" i="87"/>
  <c r="I27" i="87"/>
  <c r="D27" i="87"/>
  <c r="E26" i="88"/>
  <c r="C51" i="92" s="1"/>
  <c r="F26" i="88"/>
  <c r="D51" i="92" s="1"/>
  <c r="G26" i="88"/>
  <c r="E51" i="92" s="1"/>
  <c r="H26" i="88"/>
  <c r="F51" i="92" s="1"/>
  <c r="I26" i="88"/>
  <c r="G51" i="92" s="1"/>
  <c r="D26" i="88"/>
  <c r="B51" i="92" s="1"/>
  <c r="G20" i="92" l="1"/>
  <c r="G24" i="92" s="1"/>
  <c r="E20" i="92"/>
  <c r="E24" i="92" s="1"/>
  <c r="C20" i="92"/>
  <c r="C24" i="92" s="1"/>
  <c r="B20" i="92"/>
  <c r="B24" i="92" s="1"/>
  <c r="F20" i="92"/>
  <c r="F24" i="92" s="1"/>
  <c r="D20" i="92"/>
  <c r="D24" i="92" s="1"/>
  <c r="B58" i="92"/>
  <c r="F58" i="92"/>
  <c r="D58" i="92"/>
  <c r="G58" i="92"/>
  <c r="E58" i="92"/>
  <c r="C58" i="92"/>
  <c r="D21" i="88"/>
  <c r="B50" i="92" s="1"/>
  <c r="E9" i="88"/>
  <c r="C48" i="92" s="1"/>
  <c r="F9" i="88"/>
  <c r="D48" i="92" s="1"/>
  <c r="G9" i="88"/>
  <c r="E48" i="92" s="1"/>
  <c r="H9" i="88"/>
  <c r="F48" i="92" s="1"/>
  <c r="I9" i="88"/>
  <c r="G48" i="92" s="1"/>
  <c r="D9" i="88"/>
  <c r="B48" i="92" s="1"/>
  <c r="E26" i="76" l="1"/>
  <c r="C51" i="82" s="1"/>
  <c r="F26" i="76"/>
  <c r="D51" i="82" s="1"/>
  <c r="G26" i="76"/>
  <c r="E51" i="82" s="1"/>
  <c r="H26" i="76"/>
  <c r="F51" i="82" s="1"/>
  <c r="I26" i="76"/>
  <c r="G51" i="82" s="1"/>
  <c r="D26" i="76"/>
  <c r="B51" i="82" s="1"/>
  <c r="E27" i="80"/>
  <c r="F27" i="80"/>
  <c r="G27" i="80"/>
  <c r="H27" i="80"/>
  <c r="I27" i="80"/>
  <c r="D27" i="80"/>
  <c r="C45" i="92"/>
  <c r="D45" i="92"/>
  <c r="E45" i="92"/>
  <c r="F45" i="92"/>
  <c r="G45" i="92"/>
  <c r="G31" i="92"/>
  <c r="C17" i="92"/>
  <c r="D17" i="92"/>
  <c r="E17" i="92"/>
  <c r="F17" i="92"/>
  <c r="G17" i="92"/>
  <c r="B17" i="92"/>
  <c r="I12" i="91"/>
  <c r="H12" i="91"/>
  <c r="G12" i="91"/>
  <c r="F12" i="91"/>
  <c r="E12" i="91"/>
  <c r="D12" i="91"/>
  <c r="D9" i="91"/>
  <c r="I12" i="90"/>
  <c r="G63" i="92" s="1"/>
  <c r="H12" i="90"/>
  <c r="F63" i="92" s="1"/>
  <c r="G12" i="90"/>
  <c r="E63" i="92" s="1"/>
  <c r="F12" i="90"/>
  <c r="D63" i="92" s="1"/>
  <c r="E12" i="90"/>
  <c r="C63" i="92" s="1"/>
  <c r="D12" i="90"/>
  <c r="B63" i="92" s="1"/>
  <c r="I9" i="90"/>
  <c r="H9" i="90"/>
  <c r="G9" i="90"/>
  <c r="F9" i="90"/>
  <c r="E9" i="90"/>
  <c r="D9" i="90"/>
  <c r="I26" i="89"/>
  <c r="G37" i="92" s="1"/>
  <c r="H26" i="89"/>
  <c r="F37" i="92" s="1"/>
  <c r="G26" i="89"/>
  <c r="E37" i="92" s="1"/>
  <c r="F26" i="89"/>
  <c r="D37" i="92" s="1"/>
  <c r="E26" i="89"/>
  <c r="C37" i="92" s="1"/>
  <c r="D26" i="89"/>
  <c r="B37" i="92" s="1"/>
  <c r="I21" i="89"/>
  <c r="G36" i="92" s="1"/>
  <c r="H21" i="89"/>
  <c r="F36" i="92" s="1"/>
  <c r="F38" i="92" s="1"/>
  <c r="G21" i="89"/>
  <c r="E36" i="92" s="1"/>
  <c r="E38" i="92" s="1"/>
  <c r="F21" i="89"/>
  <c r="D36" i="92" s="1"/>
  <c r="E21" i="89"/>
  <c r="C36" i="92" s="1"/>
  <c r="D21" i="89"/>
  <c r="B36" i="92" s="1"/>
  <c r="I12" i="89"/>
  <c r="H12" i="89"/>
  <c r="G12" i="89"/>
  <c r="F12" i="89"/>
  <c r="E12" i="89"/>
  <c r="D12" i="89"/>
  <c r="I9" i="89"/>
  <c r="H9" i="89"/>
  <c r="G9" i="89"/>
  <c r="F9" i="89"/>
  <c r="E9" i="89"/>
  <c r="D9" i="89"/>
  <c r="I12" i="88"/>
  <c r="H12" i="88"/>
  <c r="G12" i="88"/>
  <c r="F12" i="88"/>
  <c r="E12" i="88"/>
  <c r="D12" i="88"/>
  <c r="B49" i="92" s="1"/>
  <c r="I13" i="87"/>
  <c r="I28" i="87" s="1"/>
  <c r="H13" i="87"/>
  <c r="H28" i="87" s="1"/>
  <c r="G13" i="87"/>
  <c r="G28" i="87" s="1"/>
  <c r="F13" i="87"/>
  <c r="F28" i="87" s="1"/>
  <c r="E13" i="87"/>
  <c r="E28" i="87" s="1"/>
  <c r="D13" i="87"/>
  <c r="D28" i="87" s="1"/>
  <c r="D27" i="91" l="1"/>
  <c r="F27" i="91"/>
  <c r="D73" i="92" s="1"/>
  <c r="C38" i="92"/>
  <c r="G38" i="92"/>
  <c r="H27" i="91"/>
  <c r="F73" i="92" s="1"/>
  <c r="G27" i="91"/>
  <c r="E73" i="92" s="1"/>
  <c r="D38" i="92"/>
  <c r="E27" i="91"/>
  <c r="C73" i="92" s="1"/>
  <c r="I27" i="91"/>
  <c r="G73" i="92" s="1"/>
  <c r="B38" i="92"/>
  <c r="B73" i="92"/>
  <c r="B56" i="92"/>
  <c r="B59" i="92" s="1"/>
  <c r="D56" i="92"/>
  <c r="D59" i="92" s="1"/>
  <c r="F56" i="92"/>
  <c r="F59" i="92" s="1"/>
  <c r="D27" i="88"/>
  <c r="B52" i="92"/>
  <c r="F27" i="88"/>
  <c r="D49" i="92"/>
  <c r="D52" i="92" s="1"/>
  <c r="H27" i="88"/>
  <c r="F49" i="92"/>
  <c r="F52" i="92" s="1"/>
  <c r="B62" i="92"/>
  <c r="B66" i="92" s="1"/>
  <c r="D25" i="90"/>
  <c r="D62" i="92"/>
  <c r="D66" i="92" s="1"/>
  <c r="F25" i="90"/>
  <c r="F62" i="92"/>
  <c r="F66" i="92" s="1"/>
  <c r="H25" i="90"/>
  <c r="C56" i="92"/>
  <c r="C59" i="92" s="1"/>
  <c r="E56" i="92"/>
  <c r="E59" i="92" s="1"/>
  <c r="G56" i="92"/>
  <c r="G59" i="92" s="1"/>
  <c r="E27" i="88"/>
  <c r="C49" i="92"/>
  <c r="C52" i="92" s="1"/>
  <c r="G27" i="88"/>
  <c r="E49" i="92"/>
  <c r="E52" i="92" s="1"/>
  <c r="I27" i="88"/>
  <c r="G49" i="92"/>
  <c r="G52" i="92" s="1"/>
  <c r="E25" i="90"/>
  <c r="C62" i="92"/>
  <c r="C66" i="92" s="1"/>
  <c r="G25" i="90"/>
  <c r="E62" i="92"/>
  <c r="E66" i="92" s="1"/>
  <c r="I25" i="90"/>
  <c r="G62" i="92"/>
  <c r="G66" i="92" s="1"/>
  <c r="I27" i="89"/>
  <c r="G27" i="89"/>
  <c r="E27" i="89"/>
  <c r="D27" i="89"/>
  <c r="H27" i="89"/>
  <c r="F27" i="89"/>
  <c r="I12" i="86"/>
  <c r="I26" i="86" s="1"/>
  <c r="H12" i="86"/>
  <c r="H26" i="86" s="1"/>
  <c r="G12" i="86"/>
  <c r="G26" i="86" s="1"/>
  <c r="F12" i="86"/>
  <c r="F26" i="86" s="1"/>
  <c r="E12" i="86"/>
  <c r="E26" i="86" s="1"/>
  <c r="D12" i="86"/>
  <c r="D26" i="86" s="1"/>
  <c r="F30" i="92"/>
  <c r="F31" i="92" s="1"/>
  <c r="E30" i="92"/>
  <c r="E31" i="92" s="1"/>
  <c r="D30" i="92"/>
  <c r="D31" i="92" s="1"/>
  <c r="C30" i="92"/>
  <c r="C31" i="92" s="1"/>
  <c r="B30" i="92"/>
  <c r="B31" i="92" s="1"/>
  <c r="I12" i="85"/>
  <c r="H12" i="85"/>
  <c r="G12" i="85"/>
  <c r="F12" i="85"/>
  <c r="E12" i="85"/>
  <c r="D12" i="85"/>
  <c r="I9" i="85"/>
  <c r="H9" i="85"/>
  <c r="G9" i="85"/>
  <c r="F9" i="85"/>
  <c r="E9" i="85"/>
  <c r="D9" i="85"/>
  <c r="I21" i="84"/>
  <c r="H21" i="84"/>
  <c r="G21" i="84"/>
  <c r="F21" i="84"/>
  <c r="E21" i="84"/>
  <c r="D21" i="84"/>
  <c r="I12" i="84"/>
  <c r="H12" i="84"/>
  <c r="G12" i="84"/>
  <c r="F12" i="84"/>
  <c r="E12" i="84"/>
  <c r="D12" i="84"/>
  <c r="I9" i="84"/>
  <c r="H9" i="84"/>
  <c r="G9" i="84"/>
  <c r="F9" i="84"/>
  <c r="E9" i="84"/>
  <c r="D9" i="84"/>
  <c r="D21" i="83"/>
  <c r="I12" i="83"/>
  <c r="I27" i="83" s="1"/>
  <c r="H12" i="83"/>
  <c r="H27" i="83" s="1"/>
  <c r="G12" i="83"/>
  <c r="G27" i="83" s="1"/>
  <c r="F12" i="83"/>
  <c r="F27" i="83" s="1"/>
  <c r="E12" i="83"/>
  <c r="E27" i="83" s="1"/>
  <c r="D12" i="83"/>
  <c r="D27" i="83" s="1"/>
  <c r="H26" i="85" l="1"/>
  <c r="E26" i="85"/>
  <c r="I26" i="85"/>
  <c r="I27" i="84"/>
  <c r="B75" i="92"/>
  <c r="B76" i="92" s="1"/>
  <c r="F75" i="92"/>
  <c r="F76" i="92" s="1"/>
  <c r="C75" i="92"/>
  <c r="C76" i="92" s="1"/>
  <c r="D75" i="92"/>
  <c r="D76" i="92" s="1"/>
  <c r="G75" i="92"/>
  <c r="G76" i="92" s="1"/>
  <c r="G26" i="85"/>
  <c r="F26" i="85"/>
  <c r="D26" i="85"/>
  <c r="E75" i="92"/>
  <c r="E76" i="92" s="1"/>
  <c r="H27" i="84"/>
  <c r="E27" i="84"/>
  <c r="D27" i="84"/>
  <c r="G27" i="84"/>
  <c r="F27" i="84"/>
  <c r="E12" i="80"/>
  <c r="E28" i="80" s="1"/>
  <c r="F12" i="80"/>
  <c r="F28" i="80" s="1"/>
  <c r="G12" i="80"/>
  <c r="G28" i="80" s="1"/>
  <c r="H12" i="80"/>
  <c r="H28" i="80" s="1"/>
  <c r="I12" i="80"/>
  <c r="I28" i="80" s="1"/>
  <c r="D12" i="80"/>
  <c r="D9" i="80"/>
  <c r="M35" i="69" l="1"/>
  <c r="O35" i="69" s="1"/>
  <c r="M38" i="69"/>
  <c r="O38" i="69" s="1"/>
  <c r="M37" i="69"/>
  <c r="O37" i="69" s="1"/>
  <c r="M36" i="69"/>
  <c r="O36" i="69" s="1"/>
  <c r="D28" i="80"/>
  <c r="K76" i="82"/>
  <c r="E21" i="77" l="1"/>
  <c r="C36" i="82" s="1"/>
  <c r="F21" i="77"/>
  <c r="D36" i="82" s="1"/>
  <c r="G21" i="77"/>
  <c r="E36" i="82" s="1"/>
  <c r="H21" i="77"/>
  <c r="F36" i="82" s="1"/>
  <c r="I21" i="77"/>
  <c r="G36" i="82" s="1"/>
  <c r="D21" i="77"/>
  <c r="B36" i="82" s="1"/>
  <c r="I12" i="79" l="1"/>
  <c r="G70" i="82" s="1"/>
  <c r="H12" i="79"/>
  <c r="F70" i="82" s="1"/>
  <c r="G12" i="79"/>
  <c r="E70" i="82" s="1"/>
  <c r="F12" i="79"/>
  <c r="D70" i="82" s="1"/>
  <c r="E12" i="79"/>
  <c r="C70" i="82" s="1"/>
  <c r="D12" i="79"/>
  <c r="B70" i="82" s="1"/>
  <c r="I9" i="79"/>
  <c r="H9" i="79"/>
  <c r="G9" i="79"/>
  <c r="F9" i="79"/>
  <c r="E9" i="79"/>
  <c r="D9" i="79"/>
  <c r="D28" i="79" l="1"/>
  <c r="B73" i="82" s="1"/>
  <c r="B69" i="82"/>
  <c r="F28" i="79"/>
  <c r="D73" i="82" s="1"/>
  <c r="D69" i="82"/>
  <c r="H28" i="79"/>
  <c r="F73" i="82" s="1"/>
  <c r="F69" i="82"/>
  <c r="E28" i="79"/>
  <c r="C73" i="82" s="1"/>
  <c r="C69" i="82"/>
  <c r="G28" i="79"/>
  <c r="E73" i="82" s="1"/>
  <c r="E69" i="82"/>
  <c r="I28" i="79"/>
  <c r="G73" i="82" s="1"/>
  <c r="G69" i="82"/>
  <c r="E9" i="78"/>
  <c r="C62" i="82" s="1"/>
  <c r="F9" i="78"/>
  <c r="D62" i="82" s="1"/>
  <c r="G9" i="78"/>
  <c r="E62" i="82" s="1"/>
  <c r="H9" i="78"/>
  <c r="F62" i="82" s="1"/>
  <c r="I9" i="78"/>
  <c r="G62" i="82" s="1"/>
  <c r="D9" i="78"/>
  <c r="B62" i="82" s="1"/>
  <c r="I12" i="78"/>
  <c r="G63" i="82" s="1"/>
  <c r="H12" i="78"/>
  <c r="F63" i="82" s="1"/>
  <c r="G12" i="78"/>
  <c r="E63" i="82" s="1"/>
  <c r="F12" i="78"/>
  <c r="D63" i="82" s="1"/>
  <c r="E12" i="78"/>
  <c r="C63" i="82" s="1"/>
  <c r="D12" i="78"/>
  <c r="B63" i="82" s="1"/>
  <c r="E26" i="77"/>
  <c r="C37" i="82" s="1"/>
  <c r="F26" i="77"/>
  <c r="D37" i="82" s="1"/>
  <c r="G26" i="77"/>
  <c r="E37" i="82" s="1"/>
  <c r="H26" i="77"/>
  <c r="F37" i="82" s="1"/>
  <c r="I26" i="77"/>
  <c r="G37" i="82" s="1"/>
  <c r="D26" i="77"/>
  <c r="B37" i="82" s="1"/>
  <c r="I12" i="77"/>
  <c r="G35" i="82" s="1"/>
  <c r="H12" i="77"/>
  <c r="F35" i="82" s="1"/>
  <c r="G12" i="77"/>
  <c r="E35" i="82" s="1"/>
  <c r="F12" i="77"/>
  <c r="D35" i="82" s="1"/>
  <c r="E12" i="77"/>
  <c r="C35" i="82" s="1"/>
  <c r="D12" i="77"/>
  <c r="B35" i="82" s="1"/>
  <c r="I9" i="77"/>
  <c r="G34" i="82" s="1"/>
  <c r="H9" i="77"/>
  <c r="F34" i="82" s="1"/>
  <c r="G9" i="77"/>
  <c r="E34" i="82" s="1"/>
  <c r="F9" i="77"/>
  <c r="E9" i="77"/>
  <c r="C34" i="82" s="1"/>
  <c r="D9" i="77"/>
  <c r="B34" i="82" s="1"/>
  <c r="I12" i="76"/>
  <c r="H12" i="76"/>
  <c r="G12" i="76"/>
  <c r="F12" i="76"/>
  <c r="E12" i="76"/>
  <c r="D12" i="76"/>
  <c r="I14" i="75"/>
  <c r="H14" i="75"/>
  <c r="G14" i="75"/>
  <c r="F14" i="75"/>
  <c r="E14" i="75"/>
  <c r="D14" i="75"/>
  <c r="E29" i="75" l="1"/>
  <c r="C59" i="82" s="1"/>
  <c r="C56" i="82"/>
  <c r="I29" i="75"/>
  <c r="G59" i="82" s="1"/>
  <c r="G56" i="82"/>
  <c r="E27" i="76"/>
  <c r="C52" i="82" s="1"/>
  <c r="C49" i="82"/>
  <c r="D29" i="75"/>
  <c r="B59" i="82" s="1"/>
  <c r="B56" i="82"/>
  <c r="F29" i="75"/>
  <c r="D59" i="82" s="1"/>
  <c r="D56" i="82"/>
  <c r="H29" i="75"/>
  <c r="F59" i="82" s="1"/>
  <c r="F56" i="82"/>
  <c r="D27" i="76"/>
  <c r="B52" i="82" s="1"/>
  <c r="B49" i="82"/>
  <c r="F27" i="76"/>
  <c r="D52" i="82" s="1"/>
  <c r="D49" i="82"/>
  <c r="H27" i="76"/>
  <c r="F52" i="82" s="1"/>
  <c r="F49" i="82"/>
  <c r="F27" i="77"/>
  <c r="D38" i="82" s="1"/>
  <c r="D34" i="82"/>
  <c r="G29" i="75"/>
  <c r="E59" i="82" s="1"/>
  <c r="E56" i="82"/>
  <c r="G27" i="76"/>
  <c r="E52" i="82" s="1"/>
  <c r="E49" i="82"/>
  <c r="I27" i="76"/>
  <c r="G52" i="82" s="1"/>
  <c r="G49" i="82"/>
  <c r="I27" i="77"/>
  <c r="G38" i="82" s="1"/>
  <c r="G27" i="77"/>
  <c r="E38" i="82" s="1"/>
  <c r="E27" i="77"/>
  <c r="C38" i="82" s="1"/>
  <c r="D27" i="77"/>
  <c r="B38" i="82" s="1"/>
  <c r="H27" i="77"/>
  <c r="F38" i="82" s="1"/>
  <c r="D25" i="78"/>
  <c r="B66" i="82" s="1"/>
  <c r="H25" i="78"/>
  <c r="F66" i="82" s="1"/>
  <c r="F25" i="78"/>
  <c r="D66" i="82" s="1"/>
  <c r="I25" i="78"/>
  <c r="G66" i="82" s="1"/>
  <c r="G25" i="78"/>
  <c r="E66" i="82" s="1"/>
  <c r="E25" i="78"/>
  <c r="C66" i="82" s="1"/>
  <c r="E20" i="74"/>
  <c r="C22" i="82" s="1"/>
  <c r="F20" i="74"/>
  <c r="D22" i="82" s="1"/>
  <c r="G20" i="74"/>
  <c r="E22" i="82" s="1"/>
  <c r="H20" i="74"/>
  <c r="F22" i="82" s="1"/>
  <c r="I20" i="74"/>
  <c r="G22" i="82" s="1"/>
  <c r="D20" i="74"/>
  <c r="B22" i="82" s="1"/>
  <c r="I12" i="74"/>
  <c r="G21" i="82" s="1"/>
  <c r="H12" i="74"/>
  <c r="F21" i="82" s="1"/>
  <c r="G12" i="74"/>
  <c r="E21" i="82" s="1"/>
  <c r="F12" i="74"/>
  <c r="D21" i="82" s="1"/>
  <c r="E12" i="74"/>
  <c r="C21" i="82" s="1"/>
  <c r="D12" i="74"/>
  <c r="B21" i="82" s="1"/>
  <c r="I9" i="74"/>
  <c r="H9" i="74"/>
  <c r="G9" i="74"/>
  <c r="F9" i="74"/>
  <c r="E9" i="74"/>
  <c r="D9" i="74"/>
  <c r="E9" i="73"/>
  <c r="C27" i="82" s="1"/>
  <c r="F9" i="73"/>
  <c r="D27" i="82" s="1"/>
  <c r="G9" i="73"/>
  <c r="E27" i="82" s="1"/>
  <c r="H9" i="73"/>
  <c r="F27" i="82" s="1"/>
  <c r="I9" i="73"/>
  <c r="G27" i="82" s="1"/>
  <c r="D9" i="73"/>
  <c r="B27" i="82" s="1"/>
  <c r="I12" i="73"/>
  <c r="G28" i="82" s="1"/>
  <c r="H12" i="73"/>
  <c r="F28" i="82" s="1"/>
  <c r="G12" i="73"/>
  <c r="E28" i="82" s="1"/>
  <c r="F12" i="73"/>
  <c r="D28" i="82" s="1"/>
  <c r="E12" i="73"/>
  <c r="C28" i="82" s="1"/>
  <c r="D12" i="73"/>
  <c r="B28" i="82" s="1"/>
  <c r="E9" i="72"/>
  <c r="C41" i="82" s="1"/>
  <c r="F9" i="72"/>
  <c r="D41" i="82" s="1"/>
  <c r="G9" i="72"/>
  <c r="E41" i="82" s="1"/>
  <c r="H9" i="72"/>
  <c r="F41" i="82" s="1"/>
  <c r="I9" i="72"/>
  <c r="G41" i="82" s="1"/>
  <c r="D9" i="72"/>
  <c r="B41" i="82" s="1"/>
  <c r="E12" i="72"/>
  <c r="C42" i="82" s="1"/>
  <c r="F12" i="72"/>
  <c r="D42" i="82" s="1"/>
  <c r="G12" i="72"/>
  <c r="E42" i="82" s="1"/>
  <c r="H12" i="72"/>
  <c r="F42" i="82" s="1"/>
  <c r="I12" i="72"/>
  <c r="G42" i="82" s="1"/>
  <c r="D12" i="72"/>
  <c r="B42" i="82" s="1"/>
  <c r="E12" i="71"/>
  <c r="C14" i="82" s="1"/>
  <c r="F12" i="71"/>
  <c r="D14" i="82" s="1"/>
  <c r="G12" i="71"/>
  <c r="E14" i="82" s="1"/>
  <c r="H12" i="71"/>
  <c r="F14" i="82" s="1"/>
  <c r="I12" i="71"/>
  <c r="G14" i="82" s="1"/>
  <c r="D12" i="71"/>
  <c r="B14" i="82" s="1"/>
  <c r="E21" i="72"/>
  <c r="F21" i="72"/>
  <c r="D43" i="82" s="1"/>
  <c r="G21" i="72"/>
  <c r="E43" i="82" s="1"/>
  <c r="H21" i="72"/>
  <c r="F43" i="82" s="1"/>
  <c r="I21" i="72"/>
  <c r="D21" i="72"/>
  <c r="B43" i="82" s="1"/>
  <c r="E26" i="71"/>
  <c r="C16" i="82" s="1"/>
  <c r="F26" i="71"/>
  <c r="D16" i="82" s="1"/>
  <c r="G26" i="71"/>
  <c r="E16" i="82" s="1"/>
  <c r="H26" i="71"/>
  <c r="F16" i="82" s="1"/>
  <c r="I26" i="71"/>
  <c r="G16" i="82" s="1"/>
  <c r="D26" i="71"/>
  <c r="B16" i="82" s="1"/>
  <c r="E21" i="71"/>
  <c r="C15" i="82" s="1"/>
  <c r="F21" i="71"/>
  <c r="D15" i="82" s="1"/>
  <c r="G21" i="71"/>
  <c r="H21" i="71"/>
  <c r="F15" i="82" s="1"/>
  <c r="I21" i="71"/>
  <c r="G15" i="82" s="1"/>
  <c r="D21" i="71"/>
  <c r="B15" i="82" s="1"/>
  <c r="G27" i="71" l="1"/>
  <c r="E17" i="82" s="1"/>
  <c r="E15" i="82"/>
  <c r="I27" i="72"/>
  <c r="G45" i="82" s="1"/>
  <c r="G43" i="82"/>
  <c r="E27" i="72"/>
  <c r="C45" i="82" s="1"/>
  <c r="C43" i="82"/>
  <c r="E26" i="74"/>
  <c r="C24" i="82" s="1"/>
  <c r="C20" i="82"/>
  <c r="G26" i="74"/>
  <c r="E24" i="82" s="1"/>
  <c r="E20" i="82"/>
  <c r="I26" i="74"/>
  <c r="G24" i="82" s="1"/>
  <c r="G20" i="82"/>
  <c r="D26" i="74"/>
  <c r="B24" i="82" s="1"/>
  <c r="B20" i="82"/>
  <c r="F26" i="74"/>
  <c r="D24" i="82" s="1"/>
  <c r="D20" i="82"/>
  <c r="H26" i="74"/>
  <c r="F24" i="82" s="1"/>
  <c r="F20" i="82"/>
  <c r="I26" i="73"/>
  <c r="G31" i="82" s="1"/>
  <c r="G26" i="73"/>
  <c r="E31" i="82" s="1"/>
  <c r="E26" i="73"/>
  <c r="C31" i="82" s="1"/>
  <c r="D26" i="73"/>
  <c r="B31" i="82" s="1"/>
  <c r="H26" i="73"/>
  <c r="F31" i="82" s="1"/>
  <c r="F26" i="73"/>
  <c r="D31" i="82" s="1"/>
  <c r="H27" i="71"/>
  <c r="F17" i="82" s="1"/>
  <c r="I27" i="71"/>
  <c r="G17" i="82" s="1"/>
  <c r="E27" i="71"/>
  <c r="C17" i="82" s="1"/>
  <c r="G27" i="72"/>
  <c r="E45" i="82" s="1"/>
  <c r="D27" i="72"/>
  <c r="B45" i="82" s="1"/>
  <c r="H27" i="72"/>
  <c r="F45" i="82" s="1"/>
  <c r="F27" i="72"/>
  <c r="D45" i="82" s="1"/>
  <c r="D27" i="71"/>
  <c r="B17" i="82" s="1"/>
  <c r="F27" i="71"/>
  <c r="D17" i="82" s="1"/>
  <c r="E75" i="82" l="1"/>
  <c r="E76" i="82" s="1"/>
  <c r="G75" i="82"/>
  <c r="G76" i="82" s="1"/>
  <c r="F75" i="82"/>
  <c r="F76" i="82" s="1"/>
  <c r="D75" i="82"/>
  <c r="D76" i="82" s="1"/>
  <c r="C75" i="82"/>
  <c r="C76" i="82" s="1"/>
  <c r="B75" i="82"/>
  <c r="B76" i="82" s="1"/>
  <c r="P17" i="68" l="1"/>
  <c r="L4" i="68" l="1"/>
  <c r="M4" i="68" s="1"/>
  <c r="L5" i="68"/>
  <c r="M5" i="68" s="1"/>
  <c r="L6" i="68"/>
  <c r="M6" i="68" s="1"/>
  <c r="L7" i="68"/>
  <c r="M7" i="68" s="1"/>
  <c r="L8" i="68"/>
  <c r="M8" i="68" s="1"/>
  <c r="L9" i="68"/>
  <c r="M9" i="68" s="1"/>
  <c r="L10" i="68"/>
  <c r="M10" i="68" s="1"/>
  <c r="L11" i="68"/>
  <c r="M11" i="68" s="1"/>
  <c r="L12" i="68"/>
  <c r="M12" i="68" s="1"/>
  <c r="L13" i="68"/>
  <c r="M13" i="68" s="1"/>
  <c r="L14" i="68"/>
  <c r="M14" i="68" s="1"/>
  <c r="L15" i="68"/>
  <c r="M15" i="68" s="1"/>
  <c r="L16" i="68"/>
  <c r="M16" i="68" s="1"/>
  <c r="L17" i="68"/>
  <c r="M17" i="68" s="1"/>
  <c r="L18" i="68"/>
  <c r="M18" i="68" s="1"/>
  <c r="L19" i="68"/>
  <c r="M19" i="68" s="1"/>
  <c r="L20" i="68"/>
  <c r="M20" i="68" s="1"/>
  <c r="L21" i="68"/>
  <c r="M21" i="68" s="1"/>
  <c r="L22" i="68"/>
  <c r="M22" i="68" s="1"/>
  <c r="L23" i="68"/>
  <c r="M23" i="68" s="1"/>
  <c r="L24" i="68"/>
  <c r="M24" i="68" s="1"/>
  <c r="L25" i="68"/>
  <c r="M25" i="68" s="1"/>
  <c r="L26" i="68"/>
  <c r="M26" i="68" s="1"/>
  <c r="L27" i="68"/>
  <c r="M27" i="68" s="1"/>
  <c r="L28" i="68"/>
  <c r="M28" i="68" s="1"/>
  <c r="L29" i="68"/>
  <c r="M29" i="68" s="1"/>
  <c r="L30" i="68"/>
  <c r="M30" i="68" s="1"/>
  <c r="L31" i="68"/>
  <c r="M31" i="68" s="1"/>
  <c r="L32" i="68"/>
  <c r="M32" i="68" s="1"/>
  <c r="L3" i="68"/>
  <c r="M3" i="68" s="1"/>
</calcChain>
</file>

<file path=xl/sharedStrings.xml><?xml version="1.0" encoding="utf-8"?>
<sst xmlns="http://schemas.openxmlformats.org/spreadsheetml/2006/main" count="1118" uniqueCount="189">
  <si>
    <t>Птица</t>
  </si>
  <si>
    <t>Молоко</t>
  </si>
  <si>
    <t>Сметана</t>
  </si>
  <si>
    <t>Творог</t>
  </si>
  <si>
    <t>Сыр</t>
  </si>
  <si>
    <t>Мука пшеничная</t>
  </si>
  <si>
    <t>Кофейный напиток</t>
  </si>
  <si>
    <t>Хлеб пшеничный</t>
  </si>
  <si>
    <t>Хлеб ржаной</t>
  </si>
  <si>
    <t>Дни недели</t>
  </si>
  <si>
    <t>№ Рецепта</t>
  </si>
  <si>
    <t>Прием пищи</t>
  </si>
  <si>
    <t>Наименование блюда</t>
  </si>
  <si>
    <t>Выход блюда</t>
  </si>
  <si>
    <t>Пищевые вещества (г)</t>
  </si>
  <si>
    <t>Энергетическая ценность (ккал)</t>
  </si>
  <si>
    <t>Витамин С</t>
  </si>
  <si>
    <t>Б</t>
  </si>
  <si>
    <t>Ж</t>
  </si>
  <si>
    <t>У</t>
  </si>
  <si>
    <t>1-3</t>
  </si>
  <si>
    <t>3-7</t>
  </si>
  <si>
    <t>ДЕНЬ ЧЕТВЕРТЫЙ</t>
  </si>
  <si>
    <t>Сводная таблица десятидневного перспективного меню МБДОУ пос. Известковый согласно СанПиН 2.4.1.3049-13</t>
  </si>
  <si>
    <t>День 1</t>
  </si>
  <si>
    <t xml:space="preserve">Завтрак  </t>
  </si>
  <si>
    <t>Второй завтрак</t>
  </si>
  <si>
    <t>Обед</t>
  </si>
  <si>
    <t>Полдник</t>
  </si>
  <si>
    <t>День 2</t>
  </si>
  <si>
    <t>День 3</t>
  </si>
  <si>
    <t>День 4</t>
  </si>
  <si>
    <t>День 5</t>
  </si>
  <si>
    <t>День 6</t>
  </si>
  <si>
    <t>День 7</t>
  </si>
  <si>
    <t>День 8</t>
  </si>
  <si>
    <t>День 9</t>
  </si>
  <si>
    <t>День 10</t>
  </si>
  <si>
    <t>Итого за весь период</t>
  </si>
  <si>
    <t>Среднее значение за период</t>
  </si>
  <si>
    <t>Содержание белков, жиров, углеводов в меню за период в % от калорийности</t>
  </si>
  <si>
    <t>ДЕНЬ ПЕРВЫЙ</t>
  </si>
  <si>
    <t>Чай с молоком</t>
  </si>
  <si>
    <t>Второй завтрак 10.00</t>
  </si>
  <si>
    <t>Итого:</t>
  </si>
  <si>
    <t>Свекольник</t>
  </si>
  <si>
    <t>Мясо отварное</t>
  </si>
  <si>
    <t>Печенье</t>
  </si>
  <si>
    <t>Всего:</t>
  </si>
  <si>
    <t>ДЕНЬ ВТОРОЙ</t>
  </si>
  <si>
    <t>Запеканка из творога</t>
  </si>
  <si>
    <t>Соус молочный сладкий</t>
  </si>
  <si>
    <t>Кофейный напиток с молоком</t>
  </si>
  <si>
    <t>Суп картофельный с макаронными изделиями</t>
  </si>
  <si>
    <t>Соус сметанный</t>
  </si>
  <si>
    <t>Компот из апельсинов с яблоками</t>
  </si>
  <si>
    <t>Йогурт</t>
  </si>
  <si>
    <t>ДЕНЬ ТРЕТИЙ</t>
  </si>
  <si>
    <t>Омлет натуральный</t>
  </si>
  <si>
    <t>Какао с молоком</t>
  </si>
  <si>
    <t>Сельдь с луком</t>
  </si>
  <si>
    <t>Жаркое по-домашнему</t>
  </si>
  <si>
    <t>Полдник 15.30</t>
  </si>
  <si>
    <t>Котлета из говядины с овощами</t>
  </si>
  <si>
    <t>Ряженка</t>
  </si>
  <si>
    <t>ДЕНЬ ПЯТЫЙ</t>
  </si>
  <si>
    <t>Соус томатный</t>
  </si>
  <si>
    <t>Рис отварной</t>
  </si>
  <si>
    <t>Компот из сухофруктов</t>
  </si>
  <si>
    <t>ДЕНЬ ШЕСТОЙ</t>
  </si>
  <si>
    <t>Суп картофельный с бобовыми</t>
  </si>
  <si>
    <t>Компот из кураги</t>
  </si>
  <si>
    <t>ДЕНЬ СЕДЬМОЙ</t>
  </si>
  <si>
    <t>Пряник</t>
  </si>
  <si>
    <t>ДЕНЬ ВОСЬМОЙ</t>
  </si>
  <si>
    <t>Щи из свежей капусты с картофелем</t>
  </si>
  <si>
    <t>Картофель отварной</t>
  </si>
  <si>
    <t>Компот из изюма</t>
  </si>
  <si>
    <t>ДЕНЬ ДЕВЯТЫЙ</t>
  </si>
  <si>
    <t>Говядина тушеная с капустой</t>
  </si>
  <si>
    <t>Ватрушка с повидлом</t>
  </si>
  <si>
    <t>Фрукты свежие</t>
  </si>
  <si>
    <t>ДЕНЬ ДЕСЯТЫЙ</t>
  </si>
  <si>
    <t>Фрикадельки</t>
  </si>
  <si>
    <t>Борщ с капустой и картофелем</t>
  </si>
  <si>
    <t>молоко</t>
  </si>
  <si>
    <t>итого</t>
  </si>
  <si>
    <t xml:space="preserve"> </t>
  </si>
  <si>
    <t>йогурт</t>
  </si>
  <si>
    <t>Масло растительное</t>
  </si>
  <si>
    <t xml:space="preserve">Батон </t>
  </si>
  <si>
    <t>Салат из свеклы с соленым огурцом</t>
  </si>
  <si>
    <t>Компот из яблок и лимона</t>
  </si>
  <si>
    <t>Каша молочная пшеничная жидкая</t>
  </si>
  <si>
    <t>Винегрет овощной</t>
  </si>
  <si>
    <t>Суп с мясными фрикадельками</t>
  </si>
  <si>
    <t>Сок</t>
  </si>
  <si>
    <t>соус молочный сладкий</t>
  </si>
  <si>
    <t>Накопительная ведомость  суточных наборов продуктов для детей  с 3 до 7 лет по МБДОУ пос.Известковый</t>
  </si>
  <si>
    <t>Каша пшенная молочная жидкая</t>
  </si>
  <si>
    <t>Пюре картофельное</t>
  </si>
  <si>
    <t>Котлета рыбная</t>
  </si>
  <si>
    <t>Накопительная ведомость  суточных наборов продуктов для детей  с 1 до 3 лет по МБДОУ пос.Известковый</t>
  </si>
  <si>
    <t>Молоко и кисломолочные продукты</t>
  </si>
  <si>
    <t xml:space="preserve">Сметана </t>
  </si>
  <si>
    <t>Мясо (бескостное/на кости)</t>
  </si>
  <si>
    <t>Колбасные изделия</t>
  </si>
  <si>
    <t>Яйцо куриное столовое</t>
  </si>
  <si>
    <t>Фрукты(плоды) свежие</t>
  </si>
  <si>
    <t>Фрукты (плоды) сухие</t>
  </si>
  <si>
    <t>Соки фруктовые (овощные)</t>
  </si>
  <si>
    <t>Крупы (злаки), бобовые</t>
  </si>
  <si>
    <t>Какао-порошок</t>
  </si>
  <si>
    <t>Дрожжи хлебопекарные</t>
  </si>
  <si>
    <t>Мука картофельная (крахмал)</t>
  </si>
  <si>
    <t>Белок, г</t>
  </si>
  <si>
    <t>Жир, г</t>
  </si>
  <si>
    <t>Углеводы, г</t>
  </si>
  <si>
    <t>Энергетическая ценность, ккал</t>
  </si>
  <si>
    <t>Сыр твердый</t>
  </si>
  <si>
    <t>Рыба( филе), в т.ч. Филе слабо- или малосоленое</t>
  </si>
  <si>
    <t>Картофель с 29.02 по 01.09</t>
  </si>
  <si>
    <t>Овощи, зелень</t>
  </si>
  <si>
    <t>Напитки витаминизированные</t>
  </si>
  <si>
    <t>Макаронные изделия</t>
  </si>
  <si>
    <t>Масло коровье сладкосливочное</t>
  </si>
  <si>
    <t>Кондитерские изделия</t>
  </si>
  <si>
    <t>Чай , включая фиточай</t>
  </si>
  <si>
    <t>Сахар</t>
  </si>
  <si>
    <t>Соль поваренная пищевая</t>
  </si>
  <si>
    <t>Хим. Состав (без учета т/о)</t>
  </si>
  <si>
    <t>Булочка "Веснушка"</t>
  </si>
  <si>
    <t>Каша Дружба</t>
  </si>
  <si>
    <t>Каша гречневая вязкая</t>
  </si>
  <si>
    <t xml:space="preserve">выйти </t>
  </si>
  <si>
    <t>Каша рисовая молочная</t>
  </si>
  <si>
    <t>Завтрак 8.30</t>
  </si>
  <si>
    <t>Обед 11.30</t>
  </si>
  <si>
    <t>Каша овсяная из  "Геркулеса"</t>
  </si>
  <si>
    <t>Огурец порционно</t>
  </si>
  <si>
    <t>Рассольник</t>
  </si>
  <si>
    <t>Макароны отварные</t>
  </si>
  <si>
    <t>Суп крестьянский</t>
  </si>
  <si>
    <t>Котлета рыбная любительская</t>
  </si>
  <si>
    <t>Помидор порционно</t>
  </si>
  <si>
    <t>Котлета из говядины</t>
  </si>
  <si>
    <t>Капуста тушеная</t>
  </si>
  <si>
    <t>Салат из свежих огурцов и помидор</t>
  </si>
  <si>
    <t>Салат из сырых овощей</t>
  </si>
  <si>
    <t>Итого за первый день</t>
  </si>
  <si>
    <t>Итого за второй день</t>
  </si>
  <si>
    <t>Итого за третий день</t>
  </si>
  <si>
    <t>Итого за четвертый день</t>
  </si>
  <si>
    <t>Итого за пятый день</t>
  </si>
  <si>
    <t>Итого за шестой день</t>
  </si>
  <si>
    <t>Итого за седьмой день</t>
  </si>
  <si>
    <t>Итого за восьмой день</t>
  </si>
  <si>
    <t>Итого за девятый день</t>
  </si>
  <si>
    <t>Итого за десятый день</t>
  </si>
  <si>
    <t>Булочка молочная</t>
  </si>
  <si>
    <t>Салат из белокачанной капусты</t>
  </si>
  <si>
    <t>Сосиска отварная</t>
  </si>
  <si>
    <t>Тефтели из говядины</t>
  </si>
  <si>
    <t>Рагу из овощей</t>
  </si>
  <si>
    <t>Бефстроганов из отварнойговядины</t>
  </si>
  <si>
    <t>Булочка школьная</t>
  </si>
  <si>
    <t>Шанежка наливная</t>
  </si>
  <si>
    <t>Булочка ванильная</t>
  </si>
  <si>
    <t>Запеканка рисовая</t>
  </si>
  <si>
    <t>яйцо отварное</t>
  </si>
  <si>
    <t>Кисель и свежих ягод</t>
  </si>
  <si>
    <t>Рассольник ленинградский</t>
  </si>
  <si>
    <t>Макаронные изделия отварные с овощами</t>
  </si>
  <si>
    <t>Ватрушкас повидлом</t>
  </si>
  <si>
    <t>Рыба отварная</t>
  </si>
  <si>
    <t>Норма</t>
  </si>
  <si>
    <t>отклонения</t>
  </si>
  <si>
    <t>итого за 10 дней</t>
  </si>
  <si>
    <t>Итого  в день</t>
  </si>
  <si>
    <t>Салат из соленых огурцов с луком</t>
  </si>
  <si>
    <t>Кнели из говядины</t>
  </si>
  <si>
    <t>*</t>
  </si>
  <si>
    <t>*Птица заменина мясом</t>
  </si>
  <si>
    <t>Рыбные хлебцы паравые</t>
  </si>
  <si>
    <t>Рыбные хлебцы (паровые)</t>
  </si>
  <si>
    <t>Булочка Школьная</t>
  </si>
  <si>
    <t>Макароны отварные с овощами</t>
  </si>
  <si>
    <t>Рис отарной</t>
  </si>
  <si>
    <t>соус томатный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</si>
</sst>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0" xfId="0" applyBorder="1"/>
    <xf numFmtId="0" fontId="2" fillId="0" borderId="10" xfId="0" applyFont="1" applyBorder="1"/>
    <xf numFmtId="0" fontId="0" fillId="0" borderId="0" xfId="0" applyBorder="1"/>
    <xf numFmtId="0" fontId="5" fillId="0" borderId="10" xfId="0" applyFont="1" applyBorder="1"/>
    <xf numFmtId="0" fontId="2" fillId="2" borderId="10" xfId="0" applyFont="1" applyFill="1" applyBorder="1"/>
    <xf numFmtId="0" fontId="2" fillId="0" borderId="10" xfId="0" applyFont="1" applyFill="1" applyBorder="1"/>
    <xf numFmtId="0" fontId="7" fillId="0" borderId="0" xfId="0" applyFont="1"/>
    <xf numFmtId="0" fontId="8" fillId="0" borderId="10" xfId="0" applyFont="1" applyBorder="1"/>
    <xf numFmtId="0" fontId="8" fillId="0" borderId="10" xfId="0" applyFont="1" applyBorder="1" applyAlignment="1">
      <alignment wrapText="1"/>
    </xf>
    <xf numFmtId="0" fontId="9" fillId="0" borderId="10" xfId="0" applyFont="1" applyBorder="1"/>
    <xf numFmtId="0" fontId="8" fillId="2" borderId="10" xfId="0" applyFont="1" applyFill="1" applyBorder="1"/>
    <xf numFmtId="0" fontId="8" fillId="0" borderId="10" xfId="0" applyFont="1" applyBorder="1" applyAlignment="1"/>
    <xf numFmtId="0" fontId="8" fillId="0" borderId="10" xfId="0" applyFont="1" applyFill="1" applyBorder="1"/>
    <xf numFmtId="0" fontId="6" fillId="0" borderId="10" xfId="0" applyFont="1" applyBorder="1" applyAlignment="1">
      <alignment horizontal="left"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2" fillId="4" borderId="10" xfId="0" applyFont="1" applyFill="1" applyBorder="1"/>
    <xf numFmtId="0" fontId="0" fillId="4" borderId="0" xfId="0" applyFill="1"/>
    <xf numFmtId="0" fontId="12" fillId="2" borderId="10" xfId="0" applyFont="1" applyFill="1" applyBorder="1"/>
    <xf numFmtId="0" fontId="1" fillId="0" borderId="10" xfId="0" applyFont="1" applyBorder="1"/>
    <xf numFmtId="0" fontId="10" fillId="4" borderId="10" xfId="0" applyFont="1" applyFill="1" applyBorder="1"/>
    <xf numFmtId="0" fontId="8" fillId="0" borderId="8" xfId="0" applyFont="1" applyFill="1" applyBorder="1" applyAlignment="1">
      <alignment wrapText="1"/>
    </xf>
    <xf numFmtId="0" fontId="8" fillId="0" borderId="8" xfId="0" applyFont="1" applyFill="1" applyBorder="1"/>
    <xf numFmtId="0" fontId="9" fillId="0" borderId="10" xfId="0" applyFont="1" applyBorder="1" applyAlignment="1">
      <alignment wrapText="1"/>
    </xf>
    <xf numFmtId="0" fontId="8" fillId="0" borderId="1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" fillId="2" borderId="10" xfId="0" applyFont="1" applyFill="1" applyBorder="1"/>
    <xf numFmtId="0" fontId="4" fillId="0" borderId="6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49" fontId="8" fillId="0" borderId="10" xfId="0" applyNumberFormat="1" applyFont="1" applyBorder="1" applyAlignment="1">
      <alignment horizontal="center"/>
    </xf>
    <xf numFmtId="0" fontId="8" fillId="0" borderId="7" xfId="0" applyFont="1" applyBorder="1" applyAlignment="1">
      <alignment wrapText="1"/>
    </xf>
    <xf numFmtId="0" fontId="8" fillId="0" borderId="9" xfId="0" applyFont="1" applyBorder="1" applyAlignment="1">
      <alignment wrapText="1"/>
    </xf>
    <xf numFmtId="0" fontId="8" fillId="0" borderId="8" xfId="0" applyFont="1" applyFill="1" applyBorder="1" applyAlignment="1"/>
    <xf numFmtId="0" fontId="4" fillId="0" borderId="10" xfId="0" applyFont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7" fillId="0" borderId="10" xfId="0" applyFont="1" applyBorder="1"/>
    <xf numFmtId="0" fontId="8" fillId="2" borderId="10" xfId="0" applyFont="1" applyFill="1" applyBorder="1" applyAlignment="1">
      <alignment wrapText="1"/>
    </xf>
    <xf numFmtId="0" fontId="7" fillId="0" borderId="3" xfId="0" applyFont="1" applyBorder="1"/>
    <xf numFmtId="0" fontId="0" fillId="0" borderId="7" xfId="0" applyBorder="1"/>
    <xf numFmtId="1" fontId="2" fillId="0" borderId="10" xfId="0" applyNumberFormat="1" applyFont="1" applyBorder="1"/>
    <xf numFmtId="0" fontId="2" fillId="0" borderId="10" xfId="0" applyFont="1" applyFill="1" applyBorder="1" applyAlignment="1">
      <alignment wrapText="1"/>
    </xf>
    <xf numFmtId="0" fontId="13" fillId="0" borderId="10" xfId="0" applyFont="1" applyFill="1" applyBorder="1" applyAlignment="1">
      <alignment wrapText="1"/>
    </xf>
    <xf numFmtId="0" fontId="14" fillId="0" borderId="10" xfId="0" applyFont="1" applyBorder="1" applyAlignment="1">
      <alignment horizontal="left" vertical="center" wrapText="1"/>
    </xf>
    <xf numFmtId="0" fontId="5" fillId="0" borderId="10" xfId="0" applyFont="1" applyFill="1" applyBorder="1"/>
    <xf numFmtId="0" fontId="5" fillId="4" borderId="10" xfId="0" applyFont="1" applyFill="1" applyBorder="1"/>
    <xf numFmtId="0" fontId="14" fillId="4" borderId="10" xfId="0" applyFont="1" applyFill="1" applyBorder="1" applyAlignment="1">
      <alignment horizontal="left" vertical="center" wrapText="1"/>
    </xf>
    <xf numFmtId="2" fontId="8" fillId="0" borderId="10" xfId="0" applyNumberFormat="1" applyFont="1" applyBorder="1"/>
    <xf numFmtId="0" fontId="1" fillId="3" borderId="10" xfId="0" applyFont="1" applyFill="1" applyBorder="1"/>
    <xf numFmtId="0" fontId="2" fillId="5" borderId="8" xfId="0" applyFont="1" applyFill="1" applyBorder="1"/>
    <xf numFmtId="0" fontId="8" fillId="0" borderId="1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2" fillId="4" borderId="8" xfId="0" applyFont="1" applyFill="1" applyBorder="1"/>
    <xf numFmtId="0" fontId="15" fillId="3" borderId="10" xfId="0" applyFont="1" applyFill="1" applyBorder="1"/>
    <xf numFmtId="0" fontId="2" fillId="6" borderId="10" xfId="0" applyFont="1" applyFill="1" applyBorder="1" applyAlignment="1">
      <alignment wrapText="1"/>
    </xf>
    <xf numFmtId="0" fontId="2" fillId="6" borderId="10" xfId="0" applyFont="1" applyFill="1" applyBorder="1"/>
    <xf numFmtId="0" fontId="5" fillId="6" borderId="10" xfId="0" applyFont="1" applyFill="1" applyBorder="1"/>
    <xf numFmtId="0" fontId="8" fillId="0" borderId="10" xfId="0" applyFont="1" applyBorder="1" applyAlignment="1">
      <alignment horizontal="center" wrapText="1"/>
    </xf>
    <xf numFmtId="0" fontId="8" fillId="0" borderId="10" xfId="0" applyFont="1" applyBorder="1" applyAlignment="1">
      <alignment horizontal="center"/>
    </xf>
    <xf numFmtId="0" fontId="8" fillId="0" borderId="7" xfId="0" applyFont="1" applyBorder="1" applyAlignment="1">
      <alignment vertical="center" textRotation="90"/>
    </xf>
    <xf numFmtId="0" fontId="8" fillId="0" borderId="8" xfId="0" applyFont="1" applyBorder="1" applyAlignment="1">
      <alignment vertical="center" textRotation="90"/>
    </xf>
    <xf numFmtId="0" fontId="3" fillId="0" borderId="1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8" fillId="0" borderId="9" xfId="0" applyFont="1" applyBorder="1" applyAlignment="1">
      <alignment vertical="center" textRotation="90"/>
    </xf>
    <xf numFmtId="0" fontId="11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99FF"/>
      <color rgb="FF66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79"/>
  <sheetViews>
    <sheetView workbookViewId="0">
      <selection activeCell="G4" sqref="G4"/>
    </sheetView>
  </sheetViews>
  <sheetFormatPr defaultRowHeight="15" x14ac:dyDescent="0.25"/>
  <cols>
    <col min="1" max="1" width="27.28515625" customWidth="1"/>
    <col min="2" max="2" width="15" customWidth="1"/>
    <col min="3" max="3" width="13.28515625" customWidth="1"/>
    <col min="4" max="4" width="14.28515625" customWidth="1"/>
    <col min="5" max="5" width="14" customWidth="1"/>
    <col min="6" max="6" width="21.28515625" customWidth="1"/>
    <col min="7" max="7" width="22" customWidth="1"/>
  </cols>
  <sheetData>
    <row r="1" spans="1:7" ht="60" customHeight="1" x14ac:dyDescent="0.3">
      <c r="A1" s="72" t="s">
        <v>23</v>
      </c>
      <c r="B1" s="72"/>
      <c r="C1" s="72"/>
      <c r="D1" s="72"/>
      <c r="E1" s="72"/>
      <c r="F1" s="72"/>
      <c r="G1" s="72"/>
    </row>
    <row r="2" spans="1:7" ht="15" customHeight="1" x14ac:dyDescent="0.3">
      <c r="A2" s="73" t="s">
        <v>11</v>
      </c>
      <c r="B2" s="76" t="s">
        <v>13</v>
      </c>
      <c r="C2" s="78" t="s">
        <v>14</v>
      </c>
      <c r="D2" s="79"/>
      <c r="E2" s="79"/>
      <c r="F2" s="76" t="s">
        <v>15</v>
      </c>
      <c r="G2" s="80" t="s">
        <v>16</v>
      </c>
    </row>
    <row r="3" spans="1:7" ht="18.75" x14ac:dyDescent="0.3">
      <c r="A3" s="74"/>
      <c r="B3" s="77"/>
      <c r="C3" s="27" t="s">
        <v>17</v>
      </c>
      <c r="D3" s="27" t="s">
        <v>18</v>
      </c>
      <c r="E3" s="34" t="s">
        <v>19</v>
      </c>
      <c r="F3" s="77"/>
      <c r="G3" s="81"/>
    </row>
    <row r="4" spans="1:7" ht="18.75" x14ac:dyDescent="0.3">
      <c r="A4" s="75"/>
      <c r="B4" s="35" t="s">
        <v>20</v>
      </c>
      <c r="C4" s="35" t="s">
        <v>20</v>
      </c>
      <c r="D4" s="35" t="s">
        <v>20</v>
      </c>
      <c r="E4" s="35" t="s">
        <v>20</v>
      </c>
      <c r="F4" s="35" t="s">
        <v>20</v>
      </c>
      <c r="G4" s="35" t="s">
        <v>20</v>
      </c>
    </row>
    <row r="5" spans="1:7" s="7" customFormat="1" ht="12.75" x14ac:dyDescent="0.2">
      <c r="A5" s="10" t="s">
        <v>24</v>
      </c>
      <c r="B5" s="8"/>
      <c r="C5" s="8"/>
      <c r="D5" s="8"/>
      <c r="E5" s="8"/>
      <c r="F5" s="8"/>
      <c r="G5" s="8"/>
    </row>
    <row r="6" spans="1:7" s="7" customFormat="1" ht="12.75" x14ac:dyDescent="0.2">
      <c r="A6" s="8" t="s">
        <v>25</v>
      </c>
      <c r="B6" s="13">
        <f>'1день'!D9</f>
        <v>365</v>
      </c>
      <c r="C6" s="13">
        <f>'1день'!E9</f>
        <v>11.149999999999999</v>
      </c>
      <c r="D6" s="13">
        <f>'1день'!F9</f>
        <v>9.9599999999999991</v>
      </c>
      <c r="E6" s="13">
        <f>'1день'!G9</f>
        <v>60.22</v>
      </c>
      <c r="F6" s="13">
        <f>'1день'!H9</f>
        <v>377.54</v>
      </c>
      <c r="G6" s="13">
        <f>'1день'!I9</f>
        <v>1.24</v>
      </c>
    </row>
    <row r="7" spans="1:7" s="7" customFormat="1" ht="12.75" x14ac:dyDescent="0.2">
      <c r="A7" s="8" t="s">
        <v>26</v>
      </c>
      <c r="B7" s="13">
        <f>'1день'!D12</f>
        <v>100</v>
      </c>
      <c r="C7" s="13">
        <f>'1день'!E12</f>
        <v>0.5</v>
      </c>
      <c r="D7" s="13">
        <f>'1день'!F12</f>
        <v>0.1</v>
      </c>
      <c r="E7" s="13">
        <f>'1день'!G12</f>
        <v>10.1</v>
      </c>
      <c r="F7" s="13">
        <f>'1день'!H12</f>
        <v>46</v>
      </c>
      <c r="G7" s="13">
        <f>'1день'!I12</f>
        <v>2</v>
      </c>
    </row>
    <row r="8" spans="1:7" s="7" customFormat="1" ht="12.75" x14ac:dyDescent="0.2">
      <c r="A8" s="8" t="s">
        <v>27</v>
      </c>
      <c r="B8" s="13">
        <f>'1день'!D22</f>
        <v>546</v>
      </c>
      <c r="C8" s="13">
        <f>'1день'!E22</f>
        <v>18.920000000000002</v>
      </c>
      <c r="D8" s="13">
        <f>'1день'!F22</f>
        <v>24.35</v>
      </c>
      <c r="E8" s="13">
        <f>'1день'!G22</f>
        <v>58.08</v>
      </c>
      <c r="F8" s="13">
        <f>'1день'!H22</f>
        <v>533.69999999999993</v>
      </c>
      <c r="G8" s="13">
        <f>'1день'!I22</f>
        <v>18.119999999999997</v>
      </c>
    </row>
    <row r="9" spans="1:7" s="7" customFormat="1" ht="12.75" x14ac:dyDescent="0.2">
      <c r="A9" s="8" t="s">
        <v>28</v>
      </c>
      <c r="B9" s="8">
        <f>'1день'!D27</f>
        <v>250</v>
      </c>
      <c r="C9" s="8">
        <f>'1день'!E27</f>
        <v>11.67</v>
      </c>
      <c r="D9" s="8">
        <f>'1день'!F27</f>
        <v>9.18</v>
      </c>
      <c r="E9" s="8">
        <f>'1день'!G27</f>
        <v>47.710000000000008</v>
      </c>
      <c r="F9" s="8">
        <f>'1день'!H27</f>
        <v>325.43</v>
      </c>
      <c r="G9" s="8">
        <f>'1день'!I27</f>
        <v>5.9</v>
      </c>
    </row>
    <row r="10" spans="1:7" s="7" customFormat="1" ht="12.75" x14ac:dyDescent="0.2">
      <c r="A10" s="11" t="s">
        <v>149</v>
      </c>
      <c r="B10" s="11">
        <f>'1день'!D28</f>
        <v>1261</v>
      </c>
      <c r="C10" s="11">
        <f>'1день'!E28</f>
        <v>42.24</v>
      </c>
      <c r="D10" s="11">
        <f>'1день'!F28</f>
        <v>43.589999999999996</v>
      </c>
      <c r="E10" s="11">
        <f>'1день'!G28</f>
        <v>176.10999999999999</v>
      </c>
      <c r="F10" s="11">
        <f>'1день'!H28</f>
        <v>1282.67</v>
      </c>
      <c r="G10" s="11">
        <f>'1день'!I28</f>
        <v>27.259999999999998</v>
      </c>
    </row>
    <row r="11" spans="1:7" s="7" customFormat="1" ht="12.75" x14ac:dyDescent="0.2">
      <c r="A11" s="8"/>
      <c r="B11" s="8"/>
      <c r="C11" s="8"/>
      <c r="D11" s="8"/>
      <c r="E11" s="8"/>
      <c r="F11" s="8"/>
      <c r="G11" s="8"/>
    </row>
    <row r="12" spans="1:7" s="7" customFormat="1" ht="12.75" x14ac:dyDescent="0.2">
      <c r="A12" s="10" t="s">
        <v>29</v>
      </c>
      <c r="B12" s="8"/>
      <c r="C12" s="8"/>
      <c r="D12" s="8"/>
      <c r="E12" s="8"/>
      <c r="F12" s="8"/>
      <c r="G12" s="8"/>
    </row>
    <row r="13" spans="1:7" s="7" customFormat="1" ht="12.75" x14ac:dyDescent="0.2">
      <c r="A13" s="8" t="s">
        <v>25</v>
      </c>
      <c r="B13" s="13">
        <f>'2 день'!D9</f>
        <v>345</v>
      </c>
      <c r="C13" s="13">
        <f>'2 день'!E9</f>
        <v>28.79</v>
      </c>
      <c r="D13" s="13">
        <f>'2 день'!F9</f>
        <v>18.509999999999998</v>
      </c>
      <c r="E13" s="13">
        <f>'2 день'!G9</f>
        <v>65.75</v>
      </c>
      <c r="F13" s="13">
        <f>'2 день'!H9</f>
        <v>546.02</v>
      </c>
      <c r="G13" s="13">
        <f>'2 день'!I9</f>
        <v>1.0899999999999999</v>
      </c>
    </row>
    <row r="14" spans="1:7" s="7" customFormat="1" ht="12.75" x14ac:dyDescent="0.2">
      <c r="A14" s="8" t="s">
        <v>26</v>
      </c>
      <c r="B14" s="13">
        <f>'2 день'!D12</f>
        <v>100</v>
      </c>
      <c r="C14" s="13">
        <f>'2 день'!E12</f>
        <v>0.5</v>
      </c>
      <c r="D14" s="13">
        <f>'2 день'!F12</f>
        <v>0.1</v>
      </c>
      <c r="E14" s="13">
        <f>'2 день'!G12</f>
        <v>10.1</v>
      </c>
      <c r="F14" s="13">
        <f>'2 день'!H12</f>
        <v>46</v>
      </c>
      <c r="G14" s="13">
        <f>'2 день'!I12</f>
        <v>2</v>
      </c>
    </row>
    <row r="15" spans="1:7" s="7" customFormat="1" ht="12.75" x14ac:dyDescent="0.2">
      <c r="A15" s="8" t="s">
        <v>27</v>
      </c>
      <c r="B15" s="13">
        <f>'2 день'!D21</f>
        <v>550</v>
      </c>
      <c r="C15" s="13">
        <f>'2 день'!E21</f>
        <v>18.36</v>
      </c>
      <c r="D15" s="13">
        <f>'2 день'!F21</f>
        <v>16</v>
      </c>
      <c r="E15" s="13">
        <f>'2 день'!G21</f>
        <v>75.510000000000005</v>
      </c>
      <c r="F15" s="13">
        <f>'2 день'!H21</f>
        <v>435.54999999999995</v>
      </c>
      <c r="G15" s="13">
        <f>'2 день'!I21</f>
        <v>29.230000000000004</v>
      </c>
    </row>
    <row r="16" spans="1:7" s="7" customFormat="1" ht="12.75" x14ac:dyDescent="0.2">
      <c r="A16" s="8" t="s">
        <v>28</v>
      </c>
      <c r="B16" s="13">
        <f>'2 день'!D26</f>
        <v>250</v>
      </c>
      <c r="C16" s="13">
        <f>'2 день'!E26</f>
        <v>6.41</v>
      </c>
      <c r="D16" s="13">
        <f>'2 день'!F26</f>
        <v>6.88</v>
      </c>
      <c r="E16" s="13">
        <f>'2 день'!G26</f>
        <v>29.27</v>
      </c>
      <c r="F16" s="13">
        <f>'2 день'!H26</f>
        <v>204.10000000000002</v>
      </c>
      <c r="G16" s="13">
        <f>'2 день'!I26</f>
        <v>5.45</v>
      </c>
    </row>
    <row r="17" spans="1:8" s="7" customFormat="1" ht="12.75" x14ac:dyDescent="0.2">
      <c r="A17" s="11" t="s">
        <v>150</v>
      </c>
      <c r="B17" s="11">
        <f>'2 день'!D27</f>
        <v>1245</v>
      </c>
      <c r="C17" s="11">
        <f>'2 день'!E27</f>
        <v>54.06</v>
      </c>
      <c r="D17" s="11">
        <f>'2 день'!F27</f>
        <v>41.49</v>
      </c>
      <c r="E17" s="11">
        <f>'2 день'!G27</f>
        <v>180.63000000000002</v>
      </c>
      <c r="F17" s="11">
        <f>'2 день'!H27</f>
        <v>1231.67</v>
      </c>
      <c r="G17" s="11">
        <f>'2 день'!I27</f>
        <v>37.77000000000001</v>
      </c>
    </row>
    <row r="18" spans="1:8" s="7" customFormat="1" ht="12.75" x14ac:dyDescent="0.2">
      <c r="A18" s="8"/>
      <c r="B18" s="8"/>
      <c r="C18" s="8"/>
      <c r="D18" s="8"/>
      <c r="E18" s="8"/>
      <c r="F18" s="8"/>
      <c r="G18" s="8"/>
    </row>
    <row r="19" spans="1:8" s="7" customFormat="1" ht="12.75" x14ac:dyDescent="0.2">
      <c r="A19" s="10" t="s">
        <v>30</v>
      </c>
      <c r="B19" s="8"/>
      <c r="C19" s="8"/>
      <c r="D19" s="8"/>
      <c r="E19" s="8"/>
      <c r="F19" s="8"/>
      <c r="G19" s="8"/>
    </row>
    <row r="20" spans="1:8" s="7" customFormat="1" ht="12.75" x14ac:dyDescent="0.2">
      <c r="A20" s="8" t="s">
        <v>25</v>
      </c>
      <c r="B20" s="13">
        <f>'3 день'!D9</f>
        <v>350</v>
      </c>
      <c r="C20" s="13">
        <f>'3 день'!E9</f>
        <v>18.670000000000002</v>
      </c>
      <c r="D20" s="13">
        <f>'3 день'!F9</f>
        <v>22.96</v>
      </c>
      <c r="E20" s="13">
        <f>'3 день'!G9</f>
        <v>39.28</v>
      </c>
      <c r="F20" s="13">
        <f>'3 день'!H9</f>
        <v>439.33000000000004</v>
      </c>
      <c r="G20" s="13">
        <f>'3 день'!I9</f>
        <v>0.51</v>
      </c>
    </row>
    <row r="21" spans="1:8" s="7" customFormat="1" ht="12.75" x14ac:dyDescent="0.2">
      <c r="A21" s="8" t="s">
        <v>26</v>
      </c>
      <c r="B21" s="13">
        <f>'3 день'!D12</f>
        <v>100</v>
      </c>
      <c r="C21" s="13">
        <f>'3 день'!E12</f>
        <v>0.5</v>
      </c>
      <c r="D21" s="13">
        <f>'3 день'!F12</f>
        <v>0.1</v>
      </c>
      <c r="E21" s="13">
        <f>'3 день'!G12</f>
        <v>10.1</v>
      </c>
      <c r="F21" s="13">
        <f>'3 день'!H12</f>
        <v>46</v>
      </c>
      <c r="G21" s="13">
        <f>'3 день'!I12</f>
        <v>2</v>
      </c>
    </row>
    <row r="22" spans="1:8" s="7" customFormat="1" ht="12.75" x14ac:dyDescent="0.2">
      <c r="A22" s="8" t="s">
        <v>27</v>
      </c>
      <c r="B22" s="13">
        <f>'3 день'!D20</f>
        <v>546</v>
      </c>
      <c r="C22" s="13">
        <f>'3 день'!E20</f>
        <v>21.98</v>
      </c>
      <c r="D22" s="13">
        <f>'3 день'!F20</f>
        <v>21.97</v>
      </c>
      <c r="E22" s="13">
        <f>'3 день'!G20</f>
        <v>49.989999999999995</v>
      </c>
      <c r="F22" s="13">
        <f>'3 день'!H20</f>
        <v>489.96999999999997</v>
      </c>
      <c r="G22" s="13">
        <f>'3 день'!I20</f>
        <v>11.2</v>
      </c>
    </row>
    <row r="23" spans="1:8" s="7" customFormat="1" ht="12.75" x14ac:dyDescent="0.2">
      <c r="A23" s="8" t="s">
        <v>28</v>
      </c>
      <c r="B23" s="13">
        <f>'3 день'!D25</f>
        <v>250</v>
      </c>
      <c r="C23" s="13">
        <f>'3 день'!E25</f>
        <v>7.8400000000000007</v>
      </c>
      <c r="D23" s="13">
        <f>'3 день'!F25</f>
        <v>6.36</v>
      </c>
      <c r="E23" s="13">
        <f>'3 день'!G25</f>
        <v>59.660000000000004</v>
      </c>
      <c r="F23" s="13">
        <f>'3 день'!H25</f>
        <v>326.45000000000005</v>
      </c>
      <c r="G23" s="13">
        <f>'3 день'!I25</f>
        <v>5.37</v>
      </c>
    </row>
    <row r="24" spans="1:8" s="7" customFormat="1" ht="12.75" x14ac:dyDescent="0.2">
      <c r="A24" s="11" t="s">
        <v>151</v>
      </c>
      <c r="B24" s="11">
        <f>'3 день'!D26</f>
        <v>1246</v>
      </c>
      <c r="C24" s="11">
        <f>'3 день'!E26</f>
        <v>48.990000000000009</v>
      </c>
      <c r="D24" s="11">
        <f>'3 день'!F26</f>
        <v>51.39</v>
      </c>
      <c r="E24" s="11">
        <f>'3 день'!G26</f>
        <v>159.03</v>
      </c>
      <c r="F24" s="11">
        <f>'3 день'!H26</f>
        <v>1301.75</v>
      </c>
      <c r="G24" s="11">
        <f>'3 день'!I26</f>
        <v>19.079999999999998</v>
      </c>
    </row>
    <row r="25" spans="1:8" s="7" customFormat="1" ht="12.75" x14ac:dyDescent="0.2">
      <c r="A25" s="8"/>
      <c r="B25" s="8"/>
      <c r="C25" s="8"/>
      <c r="D25" s="8"/>
      <c r="E25" s="8"/>
      <c r="F25" s="8"/>
      <c r="G25" s="8"/>
    </row>
    <row r="26" spans="1:8" s="7" customFormat="1" ht="12.75" x14ac:dyDescent="0.2">
      <c r="A26" s="10" t="s">
        <v>31</v>
      </c>
      <c r="B26" s="8"/>
      <c r="C26" s="8"/>
      <c r="D26" s="8"/>
      <c r="E26" s="8"/>
      <c r="F26" s="8"/>
      <c r="G26" s="8"/>
    </row>
    <row r="27" spans="1:8" s="7" customFormat="1" ht="12.75" x14ac:dyDescent="0.2">
      <c r="A27" s="8" t="s">
        <v>25</v>
      </c>
      <c r="B27" s="13">
        <f>'4день'!D9</f>
        <v>350</v>
      </c>
      <c r="C27" s="13">
        <f>'4день'!E9</f>
        <v>11.569999999999999</v>
      </c>
      <c r="D27" s="13">
        <f>'4день'!F9</f>
        <v>9.620000000000001</v>
      </c>
      <c r="E27" s="13">
        <f>'4день'!G9</f>
        <v>62.64</v>
      </c>
      <c r="F27" s="13">
        <f>'4день'!H9</f>
        <v>386.2</v>
      </c>
      <c r="G27" s="13">
        <f>'4день'!I9</f>
        <v>1.2200000000000002</v>
      </c>
    </row>
    <row r="28" spans="1:8" s="7" customFormat="1" ht="12.75" x14ac:dyDescent="0.2">
      <c r="A28" s="8" t="s">
        <v>26</v>
      </c>
      <c r="B28" s="13">
        <f>'4день'!D12</f>
        <v>100</v>
      </c>
      <c r="C28" s="13">
        <f>'4день'!E12</f>
        <v>0.5</v>
      </c>
      <c r="D28" s="13">
        <f>'4день'!F12</f>
        <v>0.1</v>
      </c>
      <c r="E28" s="13">
        <f>'4день'!G12</f>
        <v>10.1</v>
      </c>
      <c r="F28" s="13">
        <f>'4день'!H12</f>
        <v>46</v>
      </c>
      <c r="G28" s="13">
        <f>'4день'!I12</f>
        <v>2</v>
      </c>
      <c r="H28" s="47"/>
    </row>
    <row r="29" spans="1:8" s="7" customFormat="1" ht="12.75" x14ac:dyDescent="0.2">
      <c r="A29" s="8" t="s">
        <v>27</v>
      </c>
      <c r="B29" s="13">
        <f>'4день'!D20</f>
        <v>550</v>
      </c>
      <c r="C29" s="13">
        <f>'4день'!E20</f>
        <v>20.740000000000002</v>
      </c>
      <c r="D29" s="13">
        <f>'4день'!F20</f>
        <v>14.93</v>
      </c>
      <c r="E29" s="13">
        <f>'4день'!G20</f>
        <v>51.61999999999999</v>
      </c>
      <c r="F29" s="13">
        <f>'4день'!H20</f>
        <v>476.74</v>
      </c>
      <c r="G29" s="13">
        <f>'4день'!I20</f>
        <v>12.72</v>
      </c>
    </row>
    <row r="30" spans="1:8" s="7" customFormat="1" ht="12.75" x14ac:dyDescent="0.2">
      <c r="A30" s="8" t="s">
        <v>28</v>
      </c>
      <c r="B30" s="13">
        <f>'4день'!D25</f>
        <v>250</v>
      </c>
      <c r="C30" s="13">
        <f>'4день'!E25</f>
        <v>6.73</v>
      </c>
      <c r="D30" s="13">
        <f>'4день'!F25</f>
        <v>7.9</v>
      </c>
      <c r="E30" s="13">
        <f>'4день'!G25</f>
        <v>29.169999999999998</v>
      </c>
      <c r="F30" s="13">
        <f>'4день'!H25</f>
        <v>214.3</v>
      </c>
      <c r="G30" s="13">
        <f>'4день'!I25</f>
        <v>5.45</v>
      </c>
    </row>
    <row r="31" spans="1:8" s="7" customFormat="1" ht="12.75" x14ac:dyDescent="0.2">
      <c r="A31" s="48" t="s">
        <v>152</v>
      </c>
      <c r="B31" s="11">
        <f>'4день'!D26</f>
        <v>1250</v>
      </c>
      <c r="C31" s="11">
        <f>'4день'!E26</f>
        <v>39.540000000000006</v>
      </c>
      <c r="D31" s="11">
        <f>'4день'!F26</f>
        <v>32.549999999999997</v>
      </c>
      <c r="E31" s="11">
        <f>'4день'!G26</f>
        <v>153.52999999999997</v>
      </c>
      <c r="F31" s="11">
        <f>'4день'!H26</f>
        <v>1123.24</v>
      </c>
      <c r="G31" s="11">
        <f>'4день'!I26</f>
        <v>21.39</v>
      </c>
    </row>
    <row r="32" spans="1:8" s="7" customFormat="1" ht="12.75" x14ac:dyDescent="0.2">
      <c r="A32" s="8"/>
      <c r="B32" s="8"/>
      <c r="C32" s="8"/>
      <c r="D32" s="8"/>
      <c r="E32" s="8"/>
      <c r="F32" s="8"/>
      <c r="G32" s="8"/>
    </row>
    <row r="33" spans="1:7" s="7" customFormat="1" ht="12.75" x14ac:dyDescent="0.2">
      <c r="A33" s="10" t="s">
        <v>32</v>
      </c>
      <c r="B33" s="8"/>
      <c r="C33" s="8"/>
      <c r="D33" s="8"/>
      <c r="E33" s="8"/>
      <c r="F33" s="8"/>
      <c r="G33" s="8"/>
    </row>
    <row r="34" spans="1:7" s="7" customFormat="1" ht="12.75" x14ac:dyDescent="0.2">
      <c r="A34" s="8" t="s">
        <v>25</v>
      </c>
      <c r="B34" s="13">
        <f>'5 день'!D9</f>
        <v>350</v>
      </c>
      <c r="C34" s="13">
        <f>'5 день'!E9</f>
        <v>12.179999999999998</v>
      </c>
      <c r="D34" s="13">
        <f>'5 день'!F9</f>
        <v>7.95</v>
      </c>
      <c r="E34" s="13">
        <f>'5 день'!G9</f>
        <v>69.44</v>
      </c>
      <c r="F34" s="13">
        <f>'5 день'!H9</f>
        <v>401.15</v>
      </c>
      <c r="G34" s="13">
        <f>'5 день'!I9</f>
        <v>1.54</v>
      </c>
    </row>
    <row r="35" spans="1:7" s="7" customFormat="1" ht="12.75" x14ac:dyDescent="0.2">
      <c r="A35" s="8" t="s">
        <v>26</v>
      </c>
      <c r="B35" s="13">
        <f>'5 день'!D12</f>
        <v>100</v>
      </c>
      <c r="C35" s="13">
        <f>'5 день'!E12</f>
        <v>0.5</v>
      </c>
      <c r="D35" s="13">
        <f>'5 день'!F12</f>
        <v>0.1</v>
      </c>
      <c r="E35" s="13">
        <f>'5 день'!G12</f>
        <v>10.1</v>
      </c>
      <c r="F35" s="13">
        <f>'5 день'!H12</f>
        <v>46</v>
      </c>
      <c r="G35" s="13">
        <f>'5 день'!I12</f>
        <v>2</v>
      </c>
    </row>
    <row r="36" spans="1:7" s="7" customFormat="1" ht="12.75" x14ac:dyDescent="0.2">
      <c r="A36" s="8" t="s">
        <v>27</v>
      </c>
      <c r="B36" s="13">
        <f>'5 день'!D21</f>
        <v>546</v>
      </c>
      <c r="C36" s="13">
        <f>'5 день'!E21</f>
        <v>17.82</v>
      </c>
      <c r="D36" s="13">
        <f>'5 день'!F21</f>
        <v>18.439999999999998</v>
      </c>
      <c r="E36" s="13">
        <f>'5 день'!G21</f>
        <v>75.849999999999994</v>
      </c>
      <c r="F36" s="13">
        <f>'5 день'!H21</f>
        <v>457.91</v>
      </c>
      <c r="G36" s="13">
        <f>'5 день'!I21</f>
        <v>34.480000000000004</v>
      </c>
    </row>
    <row r="37" spans="1:7" s="7" customFormat="1" ht="12.75" x14ac:dyDescent="0.2">
      <c r="A37" s="8" t="s">
        <v>28</v>
      </c>
      <c r="B37" s="13">
        <f>'5 день'!D26</f>
        <v>250</v>
      </c>
      <c r="C37" s="13">
        <f>'5 день'!E26</f>
        <v>11.75</v>
      </c>
      <c r="D37" s="13">
        <f>'5 день'!F26</f>
        <v>8.2099999999999991</v>
      </c>
      <c r="E37" s="13">
        <f>'5 день'!G26</f>
        <v>47.67</v>
      </c>
      <c r="F37" s="13">
        <f>'5 день'!H26</f>
        <v>316.87</v>
      </c>
      <c r="G37" s="13">
        <f>'5 день'!I26</f>
        <v>5.9</v>
      </c>
    </row>
    <row r="38" spans="1:7" s="7" customFormat="1" ht="12.75" x14ac:dyDescent="0.2">
      <c r="A38" s="48" t="s">
        <v>153</v>
      </c>
      <c r="B38" s="11">
        <f>'5 день'!D27</f>
        <v>1246</v>
      </c>
      <c r="C38" s="11">
        <f>'5 день'!E27</f>
        <v>42.25</v>
      </c>
      <c r="D38" s="11">
        <f>'5 день'!F27</f>
        <v>34.699999999999996</v>
      </c>
      <c r="E38" s="11">
        <f>'5 день'!G27</f>
        <v>203.06</v>
      </c>
      <c r="F38" s="11">
        <f>'5 день'!H27</f>
        <v>1221.9299999999998</v>
      </c>
      <c r="G38" s="11">
        <f>'5 день'!I27</f>
        <v>43.92</v>
      </c>
    </row>
    <row r="39" spans="1:7" s="7" customFormat="1" ht="12.75" x14ac:dyDescent="0.2">
      <c r="A39" s="8"/>
      <c r="B39" s="8"/>
      <c r="C39" s="8"/>
      <c r="D39" s="8"/>
      <c r="E39" s="8"/>
      <c r="F39" s="8"/>
      <c r="G39" s="8"/>
    </row>
    <row r="40" spans="1:7" s="7" customFormat="1" ht="12.75" x14ac:dyDescent="0.2">
      <c r="A40" s="10" t="s">
        <v>33</v>
      </c>
      <c r="B40" s="8"/>
      <c r="C40" s="8"/>
      <c r="D40" s="8"/>
      <c r="E40" s="8"/>
      <c r="F40" s="8"/>
      <c r="G40" s="8"/>
    </row>
    <row r="41" spans="1:7" s="7" customFormat="1" ht="12.75" x14ac:dyDescent="0.2">
      <c r="A41" s="8" t="s">
        <v>25</v>
      </c>
      <c r="B41" s="13">
        <f>'6 день'!D9</f>
        <v>350</v>
      </c>
      <c r="C41" s="13">
        <f>'6 день'!E9</f>
        <v>5.87</v>
      </c>
      <c r="D41" s="13">
        <f>'6 день'!F9</f>
        <v>9.8400000000000016</v>
      </c>
      <c r="E41" s="13">
        <f>'6 день'!G9</f>
        <v>57.39</v>
      </c>
      <c r="F41" s="13">
        <f>'6 день'!H9</f>
        <v>365.38</v>
      </c>
      <c r="G41" s="13">
        <f>'6 день'!I9</f>
        <v>1.66</v>
      </c>
    </row>
    <row r="42" spans="1:7" s="7" customFormat="1" ht="12.75" x14ac:dyDescent="0.2">
      <c r="A42" s="8" t="s">
        <v>26</v>
      </c>
      <c r="B42" s="13">
        <f>'6 день'!D12</f>
        <v>100</v>
      </c>
      <c r="C42" s="13">
        <f>'6 день'!E12</f>
        <v>0.5</v>
      </c>
      <c r="D42" s="13">
        <f>'6 день'!F12</f>
        <v>0.1</v>
      </c>
      <c r="E42" s="13">
        <f>'6 день'!G12</f>
        <v>10.1</v>
      </c>
      <c r="F42" s="13">
        <f>'6 день'!H12</f>
        <v>46</v>
      </c>
      <c r="G42" s="13">
        <f>'6 день'!I12</f>
        <v>2</v>
      </c>
    </row>
    <row r="43" spans="1:7" s="7" customFormat="1" ht="12.75" x14ac:dyDescent="0.2">
      <c r="A43" s="8" t="s">
        <v>27</v>
      </c>
      <c r="B43" s="13">
        <f>'6 день'!D21</f>
        <v>546</v>
      </c>
      <c r="C43" s="13">
        <f>'6 день'!E21</f>
        <v>18.09</v>
      </c>
      <c r="D43" s="13">
        <f>'6 день'!F21</f>
        <v>20.149999999999999</v>
      </c>
      <c r="E43" s="13">
        <f>'6 день'!G21</f>
        <v>53.36999999999999</v>
      </c>
      <c r="F43" s="13">
        <f>'6 день'!H21</f>
        <v>478.92</v>
      </c>
      <c r="G43" s="13">
        <f>'6 день'!I21</f>
        <v>15.69</v>
      </c>
    </row>
    <row r="44" spans="1:7" s="7" customFormat="1" ht="12.75" x14ac:dyDescent="0.2">
      <c r="A44" s="8" t="s">
        <v>28</v>
      </c>
      <c r="B44" s="13">
        <f>'6 день'!D26</f>
        <v>250</v>
      </c>
      <c r="C44" s="13">
        <f>'6 день'!E26</f>
        <v>7.46</v>
      </c>
      <c r="D44" s="13">
        <f>'6 день'!F26</f>
        <v>4.91</v>
      </c>
      <c r="E44" s="13">
        <f>'6 день'!G26</f>
        <v>86.530000000000015</v>
      </c>
      <c r="F44" s="13">
        <f>'6 день'!H26</f>
        <v>259.33999999999997</v>
      </c>
      <c r="G44" s="13">
        <f>'6 день'!I26</f>
        <v>6.18</v>
      </c>
    </row>
    <row r="45" spans="1:7" s="7" customFormat="1" ht="12.75" x14ac:dyDescent="0.2">
      <c r="A45" s="48" t="s">
        <v>154</v>
      </c>
      <c r="B45" s="11">
        <f>'6 день'!D27</f>
        <v>1246</v>
      </c>
      <c r="C45" s="11">
        <f>'6 день'!E27</f>
        <v>31.92</v>
      </c>
      <c r="D45" s="11">
        <f>'6 день'!F27</f>
        <v>35</v>
      </c>
      <c r="E45" s="11">
        <f>'6 день'!G27</f>
        <v>207.39</v>
      </c>
      <c r="F45" s="11">
        <f>'6 день'!H27</f>
        <v>1149.6399999999999</v>
      </c>
      <c r="G45" s="11">
        <f>'6 день'!I27</f>
        <v>25.53</v>
      </c>
    </row>
    <row r="46" spans="1:7" s="7" customFormat="1" ht="12.75" x14ac:dyDescent="0.2">
      <c r="A46" s="8"/>
      <c r="B46" s="8"/>
      <c r="C46" s="8"/>
      <c r="D46" s="8"/>
      <c r="E46" s="8"/>
      <c r="F46" s="8"/>
      <c r="G46" s="8"/>
    </row>
    <row r="47" spans="1:7" s="7" customFormat="1" ht="12.75" x14ac:dyDescent="0.2">
      <c r="A47" s="10" t="s">
        <v>34</v>
      </c>
      <c r="B47" s="8"/>
      <c r="C47" s="8"/>
      <c r="D47" s="8"/>
      <c r="E47" s="8"/>
      <c r="F47" s="8"/>
      <c r="G47" s="8"/>
    </row>
    <row r="48" spans="1:7" s="7" customFormat="1" ht="12.75" x14ac:dyDescent="0.2">
      <c r="A48" s="8" t="s">
        <v>25</v>
      </c>
      <c r="B48" s="13">
        <f>'7 день'!D9</f>
        <v>345</v>
      </c>
      <c r="C48" s="13">
        <f>'7 день'!E9</f>
        <v>27.89</v>
      </c>
      <c r="D48" s="13">
        <f>'7 день'!F9</f>
        <v>18.190000000000001</v>
      </c>
      <c r="E48" s="13">
        <f>'7 день'!G9</f>
        <v>59.3</v>
      </c>
      <c r="F48" s="13">
        <f>'7 день'!H9</f>
        <v>513.69000000000005</v>
      </c>
      <c r="G48" s="13">
        <f>'7 день'!I9</f>
        <v>0.7</v>
      </c>
    </row>
    <row r="49" spans="1:8" s="7" customFormat="1" ht="12.75" x14ac:dyDescent="0.2">
      <c r="A49" s="8" t="s">
        <v>26</v>
      </c>
      <c r="B49" s="13">
        <f>'7 день'!D12</f>
        <v>100</v>
      </c>
      <c r="C49" s="13">
        <f>'7 день'!E12</f>
        <v>0.5</v>
      </c>
      <c r="D49" s="13">
        <f>'7 день'!F12</f>
        <v>0.1</v>
      </c>
      <c r="E49" s="13">
        <f>'7 день'!G12</f>
        <v>10.1</v>
      </c>
      <c r="F49" s="13">
        <f>'7 день'!H12</f>
        <v>46</v>
      </c>
      <c r="G49" s="13">
        <f>'7 день'!I12</f>
        <v>2</v>
      </c>
      <c r="H49" s="49"/>
    </row>
    <row r="50" spans="1:8" s="7" customFormat="1" ht="12.75" x14ac:dyDescent="0.2">
      <c r="A50" s="8" t="s">
        <v>27</v>
      </c>
      <c r="B50" s="13">
        <f>'7 день'!D21</f>
        <v>546</v>
      </c>
      <c r="C50" s="13">
        <f>'7 день'!E21</f>
        <v>16.87</v>
      </c>
      <c r="D50" s="13">
        <f>'7 день'!F21</f>
        <v>16.369999999999997</v>
      </c>
      <c r="E50" s="13">
        <f>'7 день'!G21</f>
        <v>68.19</v>
      </c>
      <c r="F50" s="13">
        <f>'7 день'!H21</f>
        <v>499.46999999999997</v>
      </c>
      <c r="G50" s="13">
        <f>'7 день'!I21</f>
        <v>23.26</v>
      </c>
    </row>
    <row r="51" spans="1:8" s="7" customFormat="1" ht="12.75" x14ac:dyDescent="0.2">
      <c r="A51" s="8" t="s">
        <v>28</v>
      </c>
      <c r="B51" s="13">
        <f>'7 день'!D26</f>
        <v>250</v>
      </c>
      <c r="C51" s="13">
        <f>'7 день'!E26</f>
        <v>8.3099999999999987</v>
      </c>
      <c r="D51" s="13">
        <f>'7 день'!F26</f>
        <v>6.9</v>
      </c>
      <c r="E51" s="13">
        <f>'7 день'!G26</f>
        <v>76.570000000000007</v>
      </c>
      <c r="F51" s="13">
        <f>'7 день'!H26</f>
        <v>240.89999999999998</v>
      </c>
      <c r="G51" s="13">
        <f>'7 день'!I26</f>
        <v>6.05</v>
      </c>
    </row>
    <row r="52" spans="1:8" s="7" customFormat="1" ht="12.75" x14ac:dyDescent="0.2">
      <c r="A52" s="48" t="s">
        <v>155</v>
      </c>
      <c r="B52" s="11">
        <f>'7 день'!D27</f>
        <v>1241</v>
      </c>
      <c r="C52" s="11">
        <f>'7 день'!E27</f>
        <v>53.570000000000007</v>
      </c>
      <c r="D52" s="11">
        <f>'7 день'!F27</f>
        <v>41.559999999999995</v>
      </c>
      <c r="E52" s="11">
        <f>'7 день'!G27</f>
        <v>214.15999999999997</v>
      </c>
      <c r="F52" s="11">
        <f>'7 день'!H27</f>
        <v>1300.06</v>
      </c>
      <c r="G52" s="11">
        <f>'7 день'!I27</f>
        <v>32.01</v>
      </c>
    </row>
    <row r="53" spans="1:8" s="7" customFormat="1" ht="12.75" x14ac:dyDescent="0.2">
      <c r="A53" s="8"/>
      <c r="B53" s="8"/>
      <c r="C53" s="8"/>
      <c r="D53" s="8"/>
      <c r="E53" s="8"/>
      <c r="F53" s="8"/>
      <c r="G53" s="8"/>
    </row>
    <row r="54" spans="1:8" s="7" customFormat="1" ht="12.75" x14ac:dyDescent="0.2">
      <c r="A54" s="10" t="s">
        <v>35</v>
      </c>
      <c r="B54" s="8"/>
      <c r="C54" s="8"/>
      <c r="D54" s="8"/>
      <c r="E54" s="8"/>
      <c r="F54" s="8"/>
      <c r="G54" s="8"/>
    </row>
    <row r="55" spans="1:8" s="7" customFormat="1" ht="12.75" x14ac:dyDescent="0.2">
      <c r="A55" s="8" t="s">
        <v>25</v>
      </c>
      <c r="B55" s="13">
        <f>'8день'!D11</f>
        <v>450</v>
      </c>
      <c r="C55" s="13">
        <f>'8день'!E11</f>
        <v>18.12</v>
      </c>
      <c r="D55" s="13">
        <f>'8день'!F11</f>
        <v>15.390000000000002</v>
      </c>
      <c r="E55" s="13">
        <f>'8день'!G11</f>
        <v>55.160000000000004</v>
      </c>
      <c r="F55" s="13">
        <f>'8день'!H11</f>
        <v>452.76</v>
      </c>
      <c r="G55" s="13">
        <f>'8день'!I11</f>
        <v>7.2600000000000007</v>
      </c>
    </row>
    <row r="56" spans="1:8" s="7" customFormat="1" ht="12.75" x14ac:dyDescent="0.2">
      <c r="A56" s="8" t="s">
        <v>26</v>
      </c>
      <c r="B56" s="13">
        <f>'8день'!D14</f>
        <v>100</v>
      </c>
      <c r="C56" s="13">
        <f>'8день'!E14</f>
        <v>0.5</v>
      </c>
      <c r="D56" s="13">
        <f>'8день'!F14</f>
        <v>0.1</v>
      </c>
      <c r="E56" s="13">
        <f>'8день'!G14</f>
        <v>10.1</v>
      </c>
      <c r="F56" s="13">
        <f>'8день'!H14</f>
        <v>46</v>
      </c>
      <c r="G56" s="13">
        <f>'8день'!I14</f>
        <v>2</v>
      </c>
      <c r="H56" s="49"/>
    </row>
    <row r="57" spans="1:8" s="7" customFormat="1" ht="12.75" x14ac:dyDescent="0.2">
      <c r="A57" s="8" t="s">
        <v>27</v>
      </c>
      <c r="B57" s="13">
        <f>'8день'!D23</f>
        <v>540</v>
      </c>
      <c r="C57" s="13">
        <f>'8день'!E23</f>
        <v>20.400000000000002</v>
      </c>
      <c r="D57" s="13">
        <f>'8день'!F23</f>
        <v>19.86</v>
      </c>
      <c r="E57" s="13">
        <f>'8день'!G23</f>
        <v>51.25</v>
      </c>
      <c r="F57" s="13">
        <f>'8день'!H23</f>
        <v>455.91</v>
      </c>
      <c r="G57" s="13">
        <f>'8день'!I23</f>
        <v>24.14</v>
      </c>
    </row>
    <row r="58" spans="1:8" s="7" customFormat="1" ht="12.75" x14ac:dyDescent="0.2">
      <c r="A58" s="8" t="s">
        <v>28</v>
      </c>
      <c r="B58" s="13">
        <f>'8день'!D28</f>
        <v>250</v>
      </c>
      <c r="C58" s="13">
        <f>'8день'!E28</f>
        <v>10.7</v>
      </c>
      <c r="D58" s="13">
        <f>'8день'!F28</f>
        <v>7.96</v>
      </c>
      <c r="E58" s="13">
        <f>'8день'!G28</f>
        <v>35.1</v>
      </c>
      <c r="F58" s="13">
        <f>'8день'!H28</f>
        <v>262.89999999999998</v>
      </c>
      <c r="G58" s="13">
        <f>'8день'!I28</f>
        <v>6.08</v>
      </c>
    </row>
    <row r="59" spans="1:8" s="7" customFormat="1" ht="12.75" x14ac:dyDescent="0.2">
      <c r="A59" s="48" t="s">
        <v>156</v>
      </c>
      <c r="B59" s="11">
        <f>'8день'!D29</f>
        <v>1340</v>
      </c>
      <c r="C59" s="11">
        <f>'8день'!E29</f>
        <v>49.72</v>
      </c>
      <c r="D59" s="11">
        <f>'8день'!F29</f>
        <v>43.31</v>
      </c>
      <c r="E59" s="11">
        <f>'8день'!G29</f>
        <v>151.61000000000001</v>
      </c>
      <c r="F59" s="11">
        <f>'8день'!H29</f>
        <v>1217.5700000000002</v>
      </c>
      <c r="G59" s="11">
        <f>'8день'!I29</f>
        <v>39.480000000000004</v>
      </c>
    </row>
    <row r="60" spans="1:8" s="7" customFormat="1" ht="12.75" x14ac:dyDescent="0.2">
      <c r="A60" s="8"/>
      <c r="B60" s="8"/>
      <c r="C60" s="8"/>
      <c r="D60" s="8"/>
      <c r="E60" s="8"/>
      <c r="F60" s="8"/>
      <c r="G60" s="8"/>
    </row>
    <row r="61" spans="1:8" s="7" customFormat="1" ht="12.75" x14ac:dyDescent="0.2">
      <c r="A61" s="10" t="s">
        <v>36</v>
      </c>
      <c r="B61" s="8"/>
      <c r="C61" s="8"/>
      <c r="D61" s="8"/>
      <c r="E61" s="8"/>
      <c r="F61" s="8"/>
      <c r="G61" s="8"/>
    </row>
    <row r="62" spans="1:8" s="7" customFormat="1" ht="12.75" x14ac:dyDescent="0.2">
      <c r="A62" s="8" t="s">
        <v>25</v>
      </c>
      <c r="B62" s="13">
        <f>'9день'!D9</f>
        <v>350</v>
      </c>
      <c r="C62" s="13">
        <f>'9день'!E9</f>
        <v>11.28</v>
      </c>
      <c r="D62" s="13">
        <f>'9день'!F9</f>
        <v>7.63</v>
      </c>
      <c r="E62" s="13">
        <f>'9день'!G9</f>
        <v>62.989999999999995</v>
      </c>
      <c r="F62" s="13">
        <f>'9день'!H9</f>
        <v>368.82</v>
      </c>
      <c r="G62" s="13">
        <f>'9день'!I9</f>
        <v>1.1500000000000001</v>
      </c>
    </row>
    <row r="63" spans="1:8" s="7" customFormat="1" ht="12.75" x14ac:dyDescent="0.2">
      <c r="A63" s="8" t="s">
        <v>26</v>
      </c>
      <c r="B63" s="13">
        <f>'9день'!D12</f>
        <v>100</v>
      </c>
      <c r="C63" s="13">
        <f>'9день'!E12</f>
        <v>0.5</v>
      </c>
      <c r="D63" s="13">
        <f>'9день'!F12</f>
        <v>0.1</v>
      </c>
      <c r="E63" s="13">
        <f>'9день'!G12</f>
        <v>10.1</v>
      </c>
      <c r="F63" s="13">
        <f>'9день'!H12</f>
        <v>46</v>
      </c>
      <c r="G63" s="13">
        <f>'9день'!I12</f>
        <v>2</v>
      </c>
    </row>
    <row r="64" spans="1:8" s="7" customFormat="1" ht="12.75" x14ac:dyDescent="0.2">
      <c r="A64" s="8" t="s">
        <v>27</v>
      </c>
      <c r="B64" s="13">
        <f>'9день'!D19</f>
        <v>540</v>
      </c>
      <c r="C64" s="13">
        <f>'9день'!E19</f>
        <v>21</v>
      </c>
      <c r="D64" s="13">
        <f>'9день'!F19</f>
        <v>34.590000000000003</v>
      </c>
      <c r="E64" s="13">
        <f>'9день'!G19</f>
        <v>43.599999999999994</v>
      </c>
      <c r="F64" s="13">
        <f>'9день'!H19</f>
        <v>582.11</v>
      </c>
      <c r="G64" s="13">
        <f>'9день'!I19</f>
        <v>41.01</v>
      </c>
    </row>
    <row r="65" spans="1:11" s="7" customFormat="1" ht="12.75" x14ac:dyDescent="0.2">
      <c r="A65" s="8" t="s">
        <v>28</v>
      </c>
      <c r="B65" s="13">
        <f>'9день'!D24</f>
        <v>250</v>
      </c>
      <c r="C65" s="13">
        <f>'9день'!E24</f>
        <v>9.2899999999999991</v>
      </c>
      <c r="D65" s="13">
        <f>'9день'!F24</f>
        <v>8.26</v>
      </c>
      <c r="E65" s="13">
        <f>'9день'!G24</f>
        <v>43.22</v>
      </c>
      <c r="F65" s="13">
        <f>'9день'!H24</f>
        <v>286.99</v>
      </c>
      <c r="G65" s="13">
        <f>'9день'!I24</f>
        <v>5.58</v>
      </c>
    </row>
    <row r="66" spans="1:11" s="7" customFormat="1" ht="12.75" x14ac:dyDescent="0.2">
      <c r="A66" s="48" t="s">
        <v>157</v>
      </c>
      <c r="B66" s="11">
        <f>'9день'!D25</f>
        <v>1240</v>
      </c>
      <c r="C66" s="11">
        <f>'9день'!E25</f>
        <v>42.07</v>
      </c>
      <c r="D66" s="11">
        <f>'9день'!F25</f>
        <v>50.58</v>
      </c>
      <c r="E66" s="11">
        <f>'9день'!G25</f>
        <v>159.90999999999997</v>
      </c>
      <c r="F66" s="11">
        <f>'9день'!H25</f>
        <v>1283.92</v>
      </c>
      <c r="G66" s="11">
        <f>'9день'!I25</f>
        <v>49.739999999999995</v>
      </c>
    </row>
    <row r="67" spans="1:11" s="7" customFormat="1" ht="12.75" x14ac:dyDescent="0.2">
      <c r="A67" s="8"/>
      <c r="B67" s="8"/>
      <c r="C67" s="8"/>
      <c r="D67" s="8"/>
      <c r="E67" s="8"/>
      <c r="F67" s="8"/>
      <c r="G67" s="8"/>
    </row>
    <row r="68" spans="1:11" s="7" customFormat="1" ht="12.75" x14ac:dyDescent="0.2">
      <c r="A68" s="10" t="s">
        <v>37</v>
      </c>
      <c r="B68" s="8"/>
      <c r="C68" s="8"/>
      <c r="D68" s="8"/>
      <c r="E68" s="8"/>
      <c r="F68" s="8"/>
      <c r="G68" s="8"/>
    </row>
    <row r="69" spans="1:11" s="7" customFormat="1" ht="12.75" x14ac:dyDescent="0.2">
      <c r="A69" s="8" t="s">
        <v>25</v>
      </c>
      <c r="B69" s="13">
        <f>'10день'!D9</f>
        <v>350</v>
      </c>
      <c r="C69" s="13">
        <f>'10день'!E9</f>
        <v>12.610000000000001</v>
      </c>
      <c r="D69" s="13">
        <f>'10день'!F9</f>
        <v>12.590000000000002</v>
      </c>
      <c r="E69" s="13">
        <f>'10день'!G9</f>
        <v>60.43</v>
      </c>
      <c r="F69" s="13">
        <f>'10день'!H9</f>
        <v>408.97</v>
      </c>
      <c r="G69" s="13">
        <f>'10день'!I9</f>
        <v>1.58</v>
      </c>
    </row>
    <row r="70" spans="1:11" s="7" customFormat="1" ht="12.75" x14ac:dyDescent="0.2">
      <c r="A70" s="8" t="s">
        <v>26</v>
      </c>
      <c r="B70" s="13">
        <f>'10день'!D12</f>
        <v>100</v>
      </c>
      <c r="C70" s="13">
        <f>'10день'!E12</f>
        <v>0.5</v>
      </c>
      <c r="D70" s="13">
        <f>'10день'!F12</f>
        <v>0.1</v>
      </c>
      <c r="E70" s="13">
        <f>'10день'!G12</f>
        <v>10.1</v>
      </c>
      <c r="F70" s="13">
        <f>'10день'!H12</f>
        <v>46</v>
      </c>
      <c r="G70" s="13">
        <f>'10день'!I12</f>
        <v>2</v>
      </c>
    </row>
    <row r="71" spans="1:11" s="7" customFormat="1" ht="12.75" x14ac:dyDescent="0.2">
      <c r="A71" s="8" t="s">
        <v>27</v>
      </c>
      <c r="B71" s="13">
        <f>'10день'!D21</f>
        <v>550</v>
      </c>
      <c r="C71" s="13">
        <f>'10день'!E21</f>
        <v>21.369999999999997</v>
      </c>
      <c r="D71" s="13">
        <f>'10день'!F21</f>
        <v>12.65</v>
      </c>
      <c r="E71" s="13">
        <f>'10день'!G21</f>
        <v>48.14</v>
      </c>
      <c r="F71" s="13">
        <f>'10день'!H21</f>
        <v>393</v>
      </c>
      <c r="G71" s="13">
        <f>'10день'!I21</f>
        <v>26.840000000000003</v>
      </c>
    </row>
    <row r="72" spans="1:11" s="7" customFormat="1" ht="12.75" x14ac:dyDescent="0.2">
      <c r="A72" s="8" t="s">
        <v>28</v>
      </c>
      <c r="B72" s="13">
        <f>'10день'!D27</f>
        <v>250</v>
      </c>
      <c r="C72" s="13">
        <f>'10день'!E27</f>
        <v>5.46</v>
      </c>
      <c r="D72" s="13">
        <f>'10день'!F27</f>
        <v>8.5799999999999983</v>
      </c>
      <c r="E72" s="13">
        <f>'10день'!G27</f>
        <v>24.86</v>
      </c>
      <c r="F72" s="13">
        <f>'10день'!H27</f>
        <v>178.82999999999998</v>
      </c>
      <c r="G72" s="13">
        <f>'10день'!I27</f>
        <v>5.4</v>
      </c>
    </row>
    <row r="73" spans="1:11" s="7" customFormat="1" ht="12.75" x14ac:dyDescent="0.2">
      <c r="A73" s="48" t="s">
        <v>158</v>
      </c>
      <c r="B73" s="11">
        <f>'10день'!D28</f>
        <v>1250</v>
      </c>
      <c r="C73" s="11">
        <f>'10день'!E28</f>
        <v>39.94</v>
      </c>
      <c r="D73" s="11">
        <f>'10день'!F28</f>
        <v>33.92</v>
      </c>
      <c r="E73" s="11">
        <f>'10день'!G28</f>
        <v>143.53</v>
      </c>
      <c r="F73" s="11">
        <f>'10день'!H28</f>
        <v>1026.8</v>
      </c>
      <c r="G73" s="11">
        <f>'10день'!I28</f>
        <v>35.82</v>
      </c>
    </row>
    <row r="74" spans="1:11" s="7" customFormat="1" ht="12.75" x14ac:dyDescent="0.2">
      <c r="A74" s="8"/>
      <c r="B74" s="8"/>
      <c r="C74" s="8"/>
      <c r="D74" s="8"/>
      <c r="E74" s="8"/>
      <c r="F74" s="8"/>
      <c r="G74" s="8"/>
    </row>
    <row r="75" spans="1:11" s="7" customFormat="1" ht="30" customHeight="1" x14ac:dyDescent="0.2">
      <c r="A75" s="10" t="s">
        <v>38</v>
      </c>
      <c r="B75" s="8">
        <f t="shared" ref="B75:G75" si="0">B10+B17+B24+B31+B38+B45+B52+B59+B66+B73</f>
        <v>12565</v>
      </c>
      <c r="C75" s="8">
        <f t="shared" si="0"/>
        <v>444.30000000000007</v>
      </c>
      <c r="D75" s="8">
        <f t="shared" si="0"/>
        <v>408.09</v>
      </c>
      <c r="E75" s="8">
        <f t="shared" si="0"/>
        <v>1748.9599999999998</v>
      </c>
      <c r="F75" s="8">
        <f t="shared" si="0"/>
        <v>12139.249999999998</v>
      </c>
      <c r="G75" s="8">
        <f t="shared" si="0"/>
        <v>332</v>
      </c>
    </row>
    <row r="76" spans="1:11" s="7" customFormat="1" ht="43.5" customHeight="1" x14ac:dyDescent="0.2">
      <c r="A76" s="23" t="s">
        <v>39</v>
      </c>
      <c r="B76" s="8">
        <f>B75/10</f>
        <v>1256.5</v>
      </c>
      <c r="C76" s="8">
        <f t="shared" ref="C76:G76" si="1">C75/10</f>
        <v>44.430000000000007</v>
      </c>
      <c r="D76" s="8">
        <f t="shared" si="1"/>
        <v>40.808999999999997</v>
      </c>
      <c r="E76" s="8">
        <f t="shared" si="1"/>
        <v>174.89599999999999</v>
      </c>
      <c r="F76" s="8">
        <f t="shared" si="1"/>
        <v>1213.9249999999997</v>
      </c>
      <c r="G76" s="8">
        <f t="shared" si="1"/>
        <v>33.200000000000003</v>
      </c>
      <c r="K76" s="7">
        <f>1400-1344</f>
        <v>56</v>
      </c>
    </row>
    <row r="77" spans="1:11" s="7" customFormat="1" ht="75" customHeight="1" x14ac:dyDescent="0.2">
      <c r="A77" s="23" t="s">
        <v>40</v>
      </c>
      <c r="B77" s="8"/>
      <c r="C77" s="8"/>
      <c r="D77" s="8"/>
      <c r="E77" s="8"/>
      <c r="F77" s="8"/>
      <c r="G77" s="8"/>
    </row>
    <row r="78" spans="1:11" x14ac:dyDescent="0.25">
      <c r="A78" s="3"/>
    </row>
    <row r="79" spans="1:11" x14ac:dyDescent="0.25">
      <c r="A79" s="3"/>
    </row>
  </sheetData>
  <mergeCells count="6">
    <mergeCell ref="A1:G1"/>
    <mergeCell ref="A2:A4"/>
    <mergeCell ref="B2:B3"/>
    <mergeCell ref="C2:E2"/>
    <mergeCell ref="F2:F3"/>
    <mergeCell ref="G2:G3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16" zoomScale="110" zoomScaleNormal="110" workbookViewId="0">
      <selection activeCell="E28" sqref="E28"/>
    </sheetView>
  </sheetViews>
  <sheetFormatPr defaultRowHeight="15" x14ac:dyDescent="0.25"/>
  <cols>
    <col min="1" max="1" width="6.28515625" customWidth="1"/>
    <col min="2" max="2" width="13" customWidth="1"/>
    <col min="3" max="3" width="19.28515625" customWidth="1"/>
    <col min="4" max="4" width="10" customWidth="1"/>
    <col min="5" max="5" width="8.28515625" customWidth="1"/>
    <col min="6" max="6" width="9.28515625" customWidth="1"/>
    <col min="7" max="7" width="8.85546875" customWidth="1"/>
    <col min="8" max="8" width="15.28515625" customWidth="1"/>
    <col min="9" max="9" width="10.28515625" customWidth="1"/>
    <col min="10" max="10" width="11.28515625" customWidth="1"/>
  </cols>
  <sheetData>
    <row r="1" spans="1:10" ht="14.45" customHeight="1" x14ac:dyDescent="0.25">
      <c r="A1" s="68" t="s">
        <v>9</v>
      </c>
      <c r="B1" s="68" t="s">
        <v>11</v>
      </c>
      <c r="C1" s="68" t="s">
        <v>12</v>
      </c>
      <c r="D1" s="68" t="s">
        <v>13</v>
      </c>
      <c r="E1" s="69" t="s">
        <v>14</v>
      </c>
      <c r="F1" s="69"/>
      <c r="G1" s="69"/>
      <c r="H1" s="68" t="s">
        <v>15</v>
      </c>
      <c r="I1" s="69" t="s">
        <v>16</v>
      </c>
      <c r="J1" s="31" t="s">
        <v>10</v>
      </c>
    </row>
    <row r="2" spans="1:10" x14ac:dyDescent="0.25">
      <c r="A2" s="68"/>
      <c r="B2" s="68"/>
      <c r="C2" s="68"/>
      <c r="D2" s="68"/>
      <c r="E2" s="36" t="s">
        <v>17</v>
      </c>
      <c r="F2" s="36" t="s">
        <v>18</v>
      </c>
      <c r="G2" s="37" t="s">
        <v>19</v>
      </c>
      <c r="H2" s="68"/>
      <c r="I2" s="69"/>
      <c r="J2" s="32"/>
    </row>
    <row r="3" spans="1:10" x14ac:dyDescent="0.25">
      <c r="A3" s="68"/>
      <c r="B3" s="68"/>
      <c r="C3" s="68"/>
      <c r="D3" s="30" t="s">
        <v>20</v>
      </c>
      <c r="E3" s="30" t="s">
        <v>20</v>
      </c>
      <c r="F3" s="30" t="s">
        <v>20</v>
      </c>
      <c r="G3" s="30" t="s">
        <v>20</v>
      </c>
      <c r="H3" s="30" t="s">
        <v>20</v>
      </c>
      <c r="I3" s="30" t="s">
        <v>20</v>
      </c>
      <c r="J3" s="9"/>
    </row>
    <row r="4" spans="1:10" ht="26.25" customHeight="1" x14ac:dyDescent="0.25">
      <c r="A4" s="70" t="s">
        <v>74</v>
      </c>
      <c r="B4" s="10" t="s">
        <v>136</v>
      </c>
      <c r="C4" s="9" t="s">
        <v>93</v>
      </c>
      <c r="D4" s="8">
        <v>150</v>
      </c>
      <c r="E4" s="8">
        <v>5.56</v>
      </c>
      <c r="F4" s="8">
        <v>5.44</v>
      </c>
      <c r="G4" s="8">
        <v>27.29</v>
      </c>
      <c r="H4" s="8">
        <v>182.79</v>
      </c>
      <c r="I4" s="8">
        <v>1.03</v>
      </c>
      <c r="J4" s="1">
        <v>279</v>
      </c>
    </row>
    <row r="5" spans="1:10" ht="32.450000000000003" customHeight="1" x14ac:dyDescent="0.25">
      <c r="A5" s="71"/>
      <c r="B5" s="8"/>
      <c r="C5" s="9" t="s">
        <v>7</v>
      </c>
      <c r="D5" s="8">
        <v>20</v>
      </c>
      <c r="E5" s="8">
        <v>1.52</v>
      </c>
      <c r="F5" s="8">
        <v>0.16</v>
      </c>
      <c r="G5" s="8">
        <v>9.84</v>
      </c>
      <c r="H5" s="8">
        <v>47</v>
      </c>
      <c r="I5" s="8">
        <v>0</v>
      </c>
      <c r="J5" s="1">
        <v>122</v>
      </c>
    </row>
    <row r="6" spans="1:10" x14ac:dyDescent="0.25">
      <c r="A6" s="71"/>
      <c r="B6" s="8"/>
      <c r="C6" s="9" t="s">
        <v>59</v>
      </c>
      <c r="D6" s="8">
        <v>150</v>
      </c>
      <c r="E6" s="8">
        <v>1.95</v>
      </c>
      <c r="F6" s="8">
        <v>0.33</v>
      </c>
      <c r="G6" s="8">
        <v>19.46</v>
      </c>
      <c r="H6" s="12">
        <v>88.71</v>
      </c>
      <c r="I6" s="8">
        <v>0.48</v>
      </c>
      <c r="J6" s="1">
        <v>508</v>
      </c>
    </row>
    <row r="7" spans="1:10" x14ac:dyDescent="0.25">
      <c r="A7" s="71"/>
      <c r="C7" s="21" t="s">
        <v>90</v>
      </c>
      <c r="D7" s="22">
        <v>25</v>
      </c>
      <c r="E7" s="22">
        <v>1.87</v>
      </c>
      <c r="F7" s="22">
        <v>0.72</v>
      </c>
      <c r="G7" s="22">
        <v>12.85</v>
      </c>
      <c r="H7" s="33">
        <v>65.5</v>
      </c>
      <c r="I7" s="22">
        <v>0</v>
      </c>
      <c r="J7" s="1">
        <v>125</v>
      </c>
    </row>
    <row r="8" spans="1:10" x14ac:dyDescent="0.25">
      <c r="A8" s="71"/>
      <c r="B8" s="8"/>
      <c r="C8" s="8" t="s">
        <v>4</v>
      </c>
      <c r="D8" s="8">
        <v>5</v>
      </c>
      <c r="E8" s="8">
        <v>1.28</v>
      </c>
      <c r="F8" s="8">
        <v>1.3</v>
      </c>
      <c r="G8" s="8">
        <v>0</v>
      </c>
      <c r="H8" s="8">
        <v>17.149999999999999</v>
      </c>
      <c r="I8" s="8">
        <v>0.03</v>
      </c>
      <c r="J8" s="1">
        <v>114</v>
      </c>
    </row>
    <row r="9" spans="1:10" x14ac:dyDescent="0.25">
      <c r="A9" s="71"/>
      <c r="B9" s="10"/>
      <c r="C9" s="8" t="s">
        <v>44</v>
      </c>
      <c r="D9" s="11">
        <f t="shared" ref="D9:I9" si="0">D4+D5+D6+D7+D8</f>
        <v>350</v>
      </c>
      <c r="E9" s="11">
        <f t="shared" si="0"/>
        <v>12.179999999999998</v>
      </c>
      <c r="F9" s="11">
        <f t="shared" si="0"/>
        <v>7.95</v>
      </c>
      <c r="G9" s="11">
        <f t="shared" si="0"/>
        <v>69.44</v>
      </c>
      <c r="H9" s="11">
        <f t="shared" si="0"/>
        <v>401.15</v>
      </c>
      <c r="I9" s="11">
        <f t="shared" si="0"/>
        <v>1.54</v>
      </c>
      <c r="J9" s="1"/>
    </row>
    <row r="10" spans="1:10" x14ac:dyDescent="0.25">
      <c r="A10" s="71"/>
      <c r="B10" s="9"/>
      <c r="C10" s="8"/>
      <c r="D10" s="8"/>
      <c r="E10" s="8"/>
      <c r="F10" s="8"/>
      <c r="G10" s="8"/>
      <c r="H10" s="8"/>
      <c r="I10" s="8"/>
      <c r="J10" s="1"/>
    </row>
    <row r="11" spans="1:10" ht="26.25" x14ac:dyDescent="0.25">
      <c r="A11" s="71"/>
      <c r="B11" s="23" t="s">
        <v>43</v>
      </c>
      <c r="C11" s="8" t="s">
        <v>96</v>
      </c>
      <c r="D11" s="13">
        <v>100</v>
      </c>
      <c r="E11" s="13">
        <v>0.5</v>
      </c>
      <c r="F11" s="13">
        <v>0.1</v>
      </c>
      <c r="G11" s="13">
        <v>10.1</v>
      </c>
      <c r="H11" s="13">
        <v>46</v>
      </c>
      <c r="I11" s="13">
        <v>2</v>
      </c>
      <c r="J11" s="1">
        <v>532</v>
      </c>
    </row>
    <row r="12" spans="1:10" x14ac:dyDescent="0.25">
      <c r="A12" s="71"/>
      <c r="B12" s="23"/>
      <c r="C12" s="8" t="s">
        <v>44</v>
      </c>
      <c r="D12" s="13">
        <f>D11</f>
        <v>100</v>
      </c>
      <c r="E12" s="13">
        <f t="shared" ref="E12:I12" si="1">E11</f>
        <v>0.5</v>
      </c>
      <c r="F12" s="13">
        <f t="shared" si="1"/>
        <v>0.1</v>
      </c>
      <c r="G12" s="13">
        <f t="shared" si="1"/>
        <v>10.1</v>
      </c>
      <c r="H12" s="13">
        <f t="shared" si="1"/>
        <v>46</v>
      </c>
      <c r="I12" s="13">
        <f t="shared" si="1"/>
        <v>2</v>
      </c>
      <c r="J12" s="1"/>
    </row>
    <row r="13" spans="1:10" x14ac:dyDescent="0.25">
      <c r="A13" s="71"/>
      <c r="B13" s="10" t="s">
        <v>137</v>
      </c>
      <c r="C13" s="9" t="s">
        <v>144</v>
      </c>
      <c r="D13" s="8">
        <v>50</v>
      </c>
      <c r="E13" s="8">
        <v>0.55000000000000004</v>
      </c>
      <c r="F13" s="8">
        <v>0.1</v>
      </c>
      <c r="G13" s="8">
        <v>1.9</v>
      </c>
      <c r="H13" s="8">
        <v>12</v>
      </c>
      <c r="I13" s="8">
        <v>1.35</v>
      </c>
      <c r="J13" s="1">
        <v>120</v>
      </c>
    </row>
    <row r="14" spans="1:10" x14ac:dyDescent="0.25">
      <c r="A14" s="71"/>
      <c r="B14" s="8"/>
      <c r="C14" s="9" t="s">
        <v>140</v>
      </c>
      <c r="D14" s="8">
        <v>150</v>
      </c>
      <c r="E14" s="8">
        <v>1.25</v>
      </c>
      <c r="F14" s="8">
        <v>3.22</v>
      </c>
      <c r="G14" s="8">
        <v>7.66</v>
      </c>
      <c r="H14" s="8">
        <v>73.400000000000006</v>
      </c>
      <c r="I14" s="8">
        <v>7.11</v>
      </c>
      <c r="J14" s="1">
        <v>148</v>
      </c>
    </row>
    <row r="15" spans="1:10" x14ac:dyDescent="0.25">
      <c r="A15" s="71"/>
      <c r="B15" s="8"/>
      <c r="C15" s="8" t="s">
        <v>46</v>
      </c>
      <c r="D15" s="8">
        <v>10</v>
      </c>
      <c r="E15" s="8">
        <v>2.72</v>
      </c>
      <c r="F15" s="8">
        <v>1.94</v>
      </c>
      <c r="G15" s="8">
        <v>0</v>
      </c>
      <c r="H15" s="8">
        <v>27.5</v>
      </c>
      <c r="I15" s="8">
        <v>0</v>
      </c>
      <c r="J15" s="1">
        <v>368</v>
      </c>
    </row>
    <row r="16" spans="1:10" x14ac:dyDescent="0.25">
      <c r="A16" s="71"/>
      <c r="B16" s="8"/>
      <c r="C16" s="8" t="s">
        <v>2</v>
      </c>
      <c r="D16" s="8">
        <v>6</v>
      </c>
      <c r="E16" s="8">
        <v>0.16</v>
      </c>
      <c r="F16" s="8">
        <v>0.9</v>
      </c>
      <c r="G16" s="8">
        <v>0.22</v>
      </c>
      <c r="H16" s="8">
        <v>9.6999999999999993</v>
      </c>
      <c r="I16" s="8">
        <v>0.02</v>
      </c>
      <c r="J16" s="1">
        <v>491</v>
      </c>
    </row>
    <row r="17" spans="1:10" x14ac:dyDescent="0.25">
      <c r="A17" s="71"/>
      <c r="B17" s="8"/>
      <c r="C17" s="9" t="s">
        <v>145</v>
      </c>
      <c r="D17" s="8">
        <v>50</v>
      </c>
      <c r="E17" s="8">
        <v>8.9600000000000009</v>
      </c>
      <c r="F17" s="8">
        <v>8.43</v>
      </c>
      <c r="G17" s="8">
        <v>7.15</v>
      </c>
      <c r="H17" s="8">
        <v>140.30000000000001</v>
      </c>
      <c r="I17" s="8">
        <v>0</v>
      </c>
      <c r="J17" s="1">
        <v>391</v>
      </c>
    </row>
    <row r="18" spans="1:10" x14ac:dyDescent="0.25">
      <c r="A18" s="71"/>
      <c r="B18" s="8"/>
      <c r="C18" s="9" t="s">
        <v>146</v>
      </c>
      <c r="D18" s="8">
        <v>100</v>
      </c>
      <c r="E18" s="8">
        <v>2.11</v>
      </c>
      <c r="F18" s="8">
        <v>3.43</v>
      </c>
      <c r="G18" s="8">
        <v>33.04</v>
      </c>
      <c r="H18" s="8">
        <v>78.459999999999994</v>
      </c>
      <c r="I18" s="8">
        <v>17</v>
      </c>
      <c r="J18" s="1">
        <v>435</v>
      </c>
    </row>
    <row r="19" spans="1:10" x14ac:dyDescent="0.25">
      <c r="A19" s="71"/>
      <c r="B19" s="8"/>
      <c r="C19" s="9" t="s">
        <v>170</v>
      </c>
      <c r="D19" s="8">
        <v>150</v>
      </c>
      <c r="E19" s="8">
        <v>0.09</v>
      </c>
      <c r="F19" s="8">
        <v>0.06</v>
      </c>
      <c r="G19" s="8">
        <v>15.86</v>
      </c>
      <c r="H19" s="8">
        <v>64.349999999999994</v>
      </c>
      <c r="I19" s="8">
        <v>9</v>
      </c>
      <c r="J19" s="1">
        <v>519</v>
      </c>
    </row>
    <row r="20" spans="1:10" x14ac:dyDescent="0.25">
      <c r="A20" s="71"/>
      <c r="B20" s="8"/>
      <c r="C20" s="9" t="s">
        <v>8</v>
      </c>
      <c r="D20" s="8">
        <v>30</v>
      </c>
      <c r="E20" s="8">
        <v>1.98</v>
      </c>
      <c r="F20" s="8">
        <v>0.36</v>
      </c>
      <c r="G20" s="8">
        <v>10.02</v>
      </c>
      <c r="H20" s="8">
        <v>52.2</v>
      </c>
      <c r="I20" s="8">
        <v>0</v>
      </c>
      <c r="J20" s="1">
        <v>123</v>
      </c>
    </row>
    <row r="21" spans="1:10" x14ac:dyDescent="0.25">
      <c r="A21" s="71"/>
      <c r="B21" s="8"/>
      <c r="C21" s="8" t="s">
        <v>44</v>
      </c>
      <c r="D21" s="11">
        <f>D13+D14+D15+D16+D17+D18+D19+D20</f>
        <v>546</v>
      </c>
      <c r="E21" s="11">
        <f t="shared" ref="E21:I21" si="2">E13+E14+E15+E16+E17+E18+E19+E20</f>
        <v>17.82</v>
      </c>
      <c r="F21" s="11">
        <f t="shared" si="2"/>
        <v>18.439999999999998</v>
      </c>
      <c r="G21" s="11">
        <f t="shared" si="2"/>
        <v>75.849999999999994</v>
      </c>
      <c r="H21" s="11">
        <f t="shared" si="2"/>
        <v>457.91</v>
      </c>
      <c r="I21" s="11">
        <f t="shared" si="2"/>
        <v>34.480000000000004</v>
      </c>
      <c r="J21" s="1"/>
    </row>
    <row r="22" spans="1:10" x14ac:dyDescent="0.25">
      <c r="A22" s="71"/>
      <c r="B22" s="8"/>
      <c r="C22" s="8"/>
      <c r="D22" s="13"/>
      <c r="E22" s="13"/>
      <c r="F22" s="13"/>
      <c r="G22" s="13"/>
      <c r="H22" s="13"/>
      <c r="I22" s="13"/>
      <c r="J22" s="1"/>
    </row>
    <row r="23" spans="1:10" x14ac:dyDescent="0.25">
      <c r="A23" s="71"/>
      <c r="B23" s="8" t="s">
        <v>62</v>
      </c>
      <c r="C23" s="8" t="s">
        <v>131</v>
      </c>
      <c r="D23" s="8">
        <v>50</v>
      </c>
      <c r="E23" s="8">
        <v>4.05</v>
      </c>
      <c r="F23" s="8">
        <v>3.21</v>
      </c>
      <c r="G23" s="8">
        <v>29.72</v>
      </c>
      <c r="H23" s="8">
        <v>163.87</v>
      </c>
      <c r="I23" s="8">
        <v>0</v>
      </c>
      <c r="J23" s="1">
        <v>573</v>
      </c>
    </row>
    <row r="24" spans="1:10" x14ac:dyDescent="0.25">
      <c r="A24" s="71"/>
      <c r="B24" s="8"/>
      <c r="C24" s="8" t="s">
        <v>88</v>
      </c>
      <c r="D24" s="8">
        <v>150</v>
      </c>
      <c r="E24" s="8">
        <v>7.5</v>
      </c>
      <c r="F24" s="8">
        <v>4.8</v>
      </c>
      <c r="G24" s="8">
        <v>12.75</v>
      </c>
      <c r="H24" s="8">
        <v>130.5</v>
      </c>
      <c r="I24" s="8">
        <v>0.9</v>
      </c>
      <c r="J24" s="1">
        <v>530</v>
      </c>
    </row>
    <row r="25" spans="1:10" x14ac:dyDescent="0.25">
      <c r="A25" s="71"/>
      <c r="B25" s="8"/>
      <c r="C25" s="8" t="s">
        <v>81</v>
      </c>
      <c r="D25" s="8">
        <v>50</v>
      </c>
      <c r="E25" s="8">
        <v>0.2</v>
      </c>
      <c r="F25" s="8">
        <v>0.2</v>
      </c>
      <c r="G25" s="8">
        <v>5.2</v>
      </c>
      <c r="H25" s="8">
        <v>22.5</v>
      </c>
      <c r="I25" s="8">
        <v>5</v>
      </c>
      <c r="J25" s="1">
        <v>126</v>
      </c>
    </row>
    <row r="26" spans="1:10" x14ac:dyDescent="0.25">
      <c r="A26" s="71"/>
      <c r="B26" s="8"/>
      <c r="C26" s="8" t="s">
        <v>44</v>
      </c>
      <c r="D26" s="11">
        <f>D23+D24+D25</f>
        <v>250</v>
      </c>
      <c r="E26" s="11">
        <f t="shared" ref="E26:I26" si="3">E23+E24+E25</f>
        <v>11.75</v>
      </c>
      <c r="F26" s="11">
        <f t="shared" si="3"/>
        <v>8.2099999999999991</v>
      </c>
      <c r="G26" s="11">
        <f t="shared" si="3"/>
        <v>47.67</v>
      </c>
      <c r="H26" s="11">
        <f t="shared" si="3"/>
        <v>316.87</v>
      </c>
      <c r="I26" s="11">
        <f t="shared" si="3"/>
        <v>5.9</v>
      </c>
      <c r="J26" s="1"/>
    </row>
    <row r="27" spans="1:10" x14ac:dyDescent="0.25">
      <c r="A27" s="71"/>
      <c r="B27" s="8"/>
      <c r="C27" s="8" t="s">
        <v>48</v>
      </c>
      <c r="D27" s="13">
        <f>D9+D12+D21+D26</f>
        <v>1246</v>
      </c>
      <c r="E27" s="13">
        <f t="shared" ref="E27:I27" si="4">E9+E12+E21+E26</f>
        <v>42.25</v>
      </c>
      <c r="F27" s="13">
        <f t="shared" si="4"/>
        <v>34.699999999999996</v>
      </c>
      <c r="G27" s="13">
        <f t="shared" si="4"/>
        <v>203.06</v>
      </c>
      <c r="H27" s="13">
        <f t="shared" si="4"/>
        <v>1221.9299999999998</v>
      </c>
      <c r="I27" s="13">
        <f t="shared" si="4"/>
        <v>43.92</v>
      </c>
      <c r="J27" s="1"/>
    </row>
    <row r="28" spans="1:10" x14ac:dyDescent="0.25">
      <c r="A28" s="71"/>
      <c r="B28" s="8"/>
      <c r="C28" s="8"/>
      <c r="D28" s="13"/>
      <c r="E28" s="13"/>
      <c r="F28" s="13"/>
      <c r="G28" s="13"/>
      <c r="H28" s="13"/>
      <c r="I28" s="13"/>
      <c r="J28" s="1"/>
    </row>
    <row r="29" spans="1:10" x14ac:dyDescent="0.25">
      <c r="A29" s="83"/>
      <c r="B29" s="8"/>
      <c r="C29" s="8"/>
      <c r="D29" s="8"/>
      <c r="E29" s="8"/>
      <c r="F29" s="8"/>
      <c r="G29" s="8"/>
      <c r="H29" s="8"/>
      <c r="I29" s="8"/>
      <c r="J29" s="1"/>
    </row>
  </sheetData>
  <mergeCells count="8">
    <mergeCell ref="A4:A29"/>
    <mergeCell ref="H1:H2"/>
    <mergeCell ref="I1:I2"/>
    <mergeCell ref="A1:A3"/>
    <mergeCell ref="B1:B3"/>
    <mergeCell ref="C1:C3"/>
    <mergeCell ref="D1:D2"/>
    <mergeCell ref="E1:G1"/>
  </mergeCells>
  <pageMargins left="0.25" right="0.25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A19" workbookViewId="0">
      <selection activeCell="D24" sqref="D24:I24"/>
    </sheetView>
  </sheetViews>
  <sheetFormatPr defaultRowHeight="15" x14ac:dyDescent="0.25"/>
  <cols>
    <col min="1" max="1" width="6.28515625" customWidth="1"/>
    <col min="2" max="2" width="13" customWidth="1"/>
    <col min="3" max="3" width="19.28515625" customWidth="1"/>
    <col min="4" max="4" width="10" customWidth="1"/>
    <col min="5" max="5" width="8.28515625" customWidth="1"/>
    <col min="6" max="6" width="9.28515625" customWidth="1"/>
    <col min="7" max="7" width="8.85546875" customWidth="1"/>
    <col min="8" max="8" width="15.28515625" customWidth="1"/>
    <col min="9" max="9" width="10.28515625" customWidth="1"/>
    <col min="10" max="10" width="11.28515625" customWidth="1"/>
  </cols>
  <sheetData>
    <row r="1" spans="1:10" ht="14.45" customHeight="1" x14ac:dyDescent="0.25">
      <c r="A1" s="68" t="s">
        <v>9</v>
      </c>
      <c r="B1" s="68" t="s">
        <v>11</v>
      </c>
      <c r="C1" s="68" t="s">
        <v>12</v>
      </c>
      <c r="D1" s="68" t="s">
        <v>13</v>
      </c>
      <c r="E1" s="69" t="s">
        <v>14</v>
      </c>
      <c r="F1" s="69"/>
      <c r="G1" s="69"/>
      <c r="H1" s="68" t="s">
        <v>15</v>
      </c>
      <c r="I1" s="69" t="s">
        <v>16</v>
      </c>
      <c r="J1" s="31" t="s">
        <v>10</v>
      </c>
    </row>
    <row r="2" spans="1:10" x14ac:dyDescent="0.25">
      <c r="A2" s="68"/>
      <c r="B2" s="68"/>
      <c r="C2" s="68"/>
      <c r="D2" s="68"/>
      <c r="E2" s="36" t="s">
        <v>17</v>
      </c>
      <c r="F2" s="36" t="s">
        <v>18</v>
      </c>
      <c r="G2" s="37" t="s">
        <v>19</v>
      </c>
      <c r="H2" s="68"/>
      <c r="I2" s="69"/>
      <c r="J2" s="32"/>
    </row>
    <row r="3" spans="1:10" x14ac:dyDescent="0.25">
      <c r="A3" s="68"/>
      <c r="B3" s="68"/>
      <c r="C3" s="68"/>
      <c r="D3" s="30" t="s">
        <v>20</v>
      </c>
      <c r="E3" s="30" t="s">
        <v>20</v>
      </c>
      <c r="F3" s="30" t="s">
        <v>20</v>
      </c>
      <c r="G3" s="30" t="s">
        <v>20</v>
      </c>
      <c r="H3" s="30" t="s">
        <v>20</v>
      </c>
      <c r="I3" s="30" t="s">
        <v>20</v>
      </c>
      <c r="J3" s="9"/>
    </row>
    <row r="4" spans="1:10" ht="26.25" customHeight="1" x14ac:dyDescent="0.25">
      <c r="A4" s="70" t="s">
        <v>78</v>
      </c>
      <c r="B4" s="10" t="s">
        <v>136</v>
      </c>
      <c r="C4" s="9" t="s">
        <v>132</v>
      </c>
      <c r="D4" s="8">
        <v>150</v>
      </c>
      <c r="E4" s="8">
        <v>5.56</v>
      </c>
      <c r="F4" s="8">
        <v>5.44</v>
      </c>
      <c r="G4" s="8">
        <v>27.29</v>
      </c>
      <c r="H4" s="8">
        <v>182.79</v>
      </c>
      <c r="I4" s="8">
        <v>1.03</v>
      </c>
      <c r="J4" s="1">
        <v>279</v>
      </c>
    </row>
    <row r="5" spans="1:10" ht="32.450000000000003" customHeight="1" x14ac:dyDescent="0.25">
      <c r="A5" s="71"/>
      <c r="B5" s="8"/>
      <c r="C5" s="9" t="s">
        <v>7</v>
      </c>
      <c r="D5" s="8">
        <v>20</v>
      </c>
      <c r="E5" s="8">
        <v>1.52</v>
      </c>
      <c r="F5" s="8">
        <v>0.16</v>
      </c>
      <c r="G5" s="8">
        <v>9.84</v>
      </c>
      <c r="H5" s="8">
        <v>47</v>
      </c>
      <c r="I5" s="8">
        <v>0</v>
      </c>
      <c r="J5" s="1">
        <v>122</v>
      </c>
    </row>
    <row r="6" spans="1:10" ht="26.25" x14ac:dyDescent="0.25">
      <c r="A6" s="71"/>
      <c r="B6" s="8"/>
      <c r="C6" s="9" t="s">
        <v>52</v>
      </c>
      <c r="D6" s="8">
        <v>150</v>
      </c>
      <c r="E6" s="8">
        <v>1.05</v>
      </c>
      <c r="F6" s="8">
        <v>0.01</v>
      </c>
      <c r="G6" s="8">
        <v>13.01</v>
      </c>
      <c r="H6" s="12">
        <v>56.38</v>
      </c>
      <c r="I6" s="8">
        <v>0.09</v>
      </c>
      <c r="J6" s="1">
        <v>515</v>
      </c>
    </row>
    <row r="7" spans="1:10" x14ac:dyDescent="0.25">
      <c r="A7" s="71"/>
      <c r="C7" s="21" t="s">
        <v>90</v>
      </c>
      <c r="D7" s="22">
        <v>25</v>
      </c>
      <c r="E7" s="22">
        <v>1.87</v>
      </c>
      <c r="F7" s="22">
        <v>0.72</v>
      </c>
      <c r="G7" s="22">
        <v>12.85</v>
      </c>
      <c r="H7" s="33">
        <v>65.5</v>
      </c>
      <c r="I7" s="22">
        <v>0</v>
      </c>
      <c r="J7" s="1">
        <v>125</v>
      </c>
    </row>
    <row r="8" spans="1:10" x14ac:dyDescent="0.25">
      <c r="A8" s="71"/>
      <c r="B8" s="8"/>
      <c r="C8" s="8" t="s">
        <v>4</v>
      </c>
      <c r="D8" s="8">
        <v>5</v>
      </c>
      <c r="E8" s="8">
        <v>1.28</v>
      </c>
      <c r="F8" s="8">
        <v>1.3</v>
      </c>
      <c r="G8" s="8">
        <v>0</v>
      </c>
      <c r="H8" s="8">
        <v>17.149999999999999</v>
      </c>
      <c r="I8" s="8">
        <v>0.03</v>
      </c>
      <c r="J8" s="1">
        <v>114</v>
      </c>
    </row>
    <row r="9" spans="1:10" x14ac:dyDescent="0.25">
      <c r="A9" s="71"/>
      <c r="B9" s="10"/>
      <c r="C9" s="10" t="s">
        <v>44</v>
      </c>
      <c r="D9" s="11">
        <f>D4+D5+D6+D7+D8</f>
        <v>350</v>
      </c>
      <c r="E9" s="11">
        <f t="shared" ref="E9:I9" si="0">E4+E5+E6+E7+E8</f>
        <v>11.28</v>
      </c>
      <c r="F9" s="11">
        <f t="shared" si="0"/>
        <v>7.63</v>
      </c>
      <c r="G9" s="11">
        <f t="shared" si="0"/>
        <v>62.989999999999995</v>
      </c>
      <c r="H9" s="11">
        <f t="shared" si="0"/>
        <v>368.82</v>
      </c>
      <c r="I9" s="11">
        <f t="shared" si="0"/>
        <v>1.1500000000000001</v>
      </c>
      <c r="J9" s="1"/>
    </row>
    <row r="10" spans="1:10" x14ac:dyDescent="0.25">
      <c r="A10" s="71"/>
      <c r="B10" s="9"/>
      <c r="C10" s="8"/>
      <c r="D10" s="8"/>
      <c r="E10" s="8"/>
      <c r="F10" s="8"/>
      <c r="G10" s="8"/>
      <c r="H10" s="8"/>
      <c r="I10" s="8"/>
      <c r="J10" s="1"/>
    </row>
    <row r="11" spans="1:10" ht="26.25" x14ac:dyDescent="0.25">
      <c r="A11" s="71"/>
      <c r="B11" s="23" t="s">
        <v>43</v>
      </c>
      <c r="C11" s="8" t="s">
        <v>96</v>
      </c>
      <c r="D11" s="13">
        <v>100</v>
      </c>
      <c r="E11" s="13">
        <v>0.5</v>
      </c>
      <c r="F11" s="13">
        <v>0.1</v>
      </c>
      <c r="G11" s="13">
        <v>10.1</v>
      </c>
      <c r="H11" s="13">
        <v>46</v>
      </c>
      <c r="I11" s="13">
        <v>2</v>
      </c>
      <c r="J11" s="1">
        <v>532</v>
      </c>
    </row>
    <row r="12" spans="1:10" x14ac:dyDescent="0.25">
      <c r="A12" s="71"/>
      <c r="B12" s="23"/>
      <c r="C12" s="10" t="s">
        <v>44</v>
      </c>
      <c r="D12" s="13">
        <f>D11</f>
        <v>100</v>
      </c>
      <c r="E12" s="13">
        <f t="shared" ref="E12:I12" si="1">E11</f>
        <v>0.5</v>
      </c>
      <c r="F12" s="13">
        <f t="shared" si="1"/>
        <v>0.1</v>
      </c>
      <c r="G12" s="13">
        <f t="shared" si="1"/>
        <v>10.1</v>
      </c>
      <c r="H12" s="13">
        <f t="shared" si="1"/>
        <v>46</v>
      </c>
      <c r="I12" s="13">
        <f t="shared" si="1"/>
        <v>2</v>
      </c>
      <c r="J12" s="1"/>
    </row>
    <row r="13" spans="1:10" ht="26.25" x14ac:dyDescent="0.25">
      <c r="A13" s="71"/>
      <c r="B13" s="10" t="s">
        <v>137</v>
      </c>
      <c r="C13" s="9" t="s">
        <v>147</v>
      </c>
      <c r="D13" s="8">
        <v>50</v>
      </c>
      <c r="E13" s="8">
        <v>0.48</v>
      </c>
      <c r="F13" s="8">
        <v>2.57</v>
      </c>
      <c r="G13" s="8">
        <v>1.54</v>
      </c>
      <c r="H13" s="8">
        <v>31.89</v>
      </c>
      <c r="I13" s="8">
        <v>6.68</v>
      </c>
      <c r="J13" s="1">
        <v>18</v>
      </c>
    </row>
    <row r="14" spans="1:10" x14ac:dyDescent="0.25">
      <c r="A14" s="71"/>
      <c r="B14" s="8"/>
      <c r="C14" s="9" t="s">
        <v>45</v>
      </c>
      <c r="D14" s="8">
        <v>150</v>
      </c>
      <c r="E14" s="8">
        <v>1.3</v>
      </c>
      <c r="F14" s="8">
        <v>2.64</v>
      </c>
      <c r="G14" s="8">
        <v>7.25</v>
      </c>
      <c r="H14" s="8">
        <v>69.459999999999994</v>
      </c>
      <c r="I14" s="8">
        <v>5.24</v>
      </c>
      <c r="J14" s="1">
        <v>145</v>
      </c>
    </row>
    <row r="15" spans="1:10" x14ac:dyDescent="0.25">
      <c r="A15" s="71"/>
      <c r="B15" s="8"/>
      <c r="C15" s="8" t="s">
        <v>46</v>
      </c>
      <c r="D15" s="8">
        <v>10</v>
      </c>
      <c r="E15" s="8">
        <v>2.72</v>
      </c>
      <c r="F15" s="8">
        <v>1.94</v>
      </c>
      <c r="G15" s="8">
        <v>0</v>
      </c>
      <c r="H15" s="8">
        <v>27.5</v>
      </c>
      <c r="I15" s="8">
        <v>0</v>
      </c>
      <c r="J15" s="1">
        <v>368</v>
      </c>
    </row>
    <row r="16" spans="1:10" ht="26.25" x14ac:dyDescent="0.25">
      <c r="A16" s="71"/>
      <c r="B16" s="8"/>
      <c r="C16" s="9" t="s">
        <v>79</v>
      </c>
      <c r="D16" s="8">
        <v>150</v>
      </c>
      <c r="E16" s="8">
        <v>14.43</v>
      </c>
      <c r="F16" s="8">
        <v>27.02</v>
      </c>
      <c r="G16" s="8">
        <v>8.93</v>
      </c>
      <c r="H16" s="8">
        <v>336.71</v>
      </c>
      <c r="I16" s="8">
        <v>20.09</v>
      </c>
      <c r="J16" s="1">
        <v>376</v>
      </c>
    </row>
    <row r="17" spans="1:10" x14ac:dyDescent="0.25">
      <c r="A17" s="71"/>
      <c r="B17" s="8"/>
      <c r="C17" s="9" t="s">
        <v>170</v>
      </c>
      <c r="D17" s="8">
        <v>150</v>
      </c>
      <c r="E17" s="8">
        <v>0.09</v>
      </c>
      <c r="F17" s="8">
        <v>0.06</v>
      </c>
      <c r="G17" s="8">
        <v>15.86</v>
      </c>
      <c r="H17" s="8">
        <v>64.349999999999994</v>
      </c>
      <c r="I17" s="8">
        <v>9</v>
      </c>
      <c r="J17" s="1">
        <v>519</v>
      </c>
    </row>
    <row r="18" spans="1:10" x14ac:dyDescent="0.25">
      <c r="A18" s="71"/>
      <c r="B18" s="8"/>
      <c r="C18" s="9" t="s">
        <v>8</v>
      </c>
      <c r="D18" s="8">
        <v>30</v>
      </c>
      <c r="E18" s="8">
        <v>1.98</v>
      </c>
      <c r="F18" s="8">
        <v>0.36</v>
      </c>
      <c r="G18" s="8">
        <v>10.02</v>
      </c>
      <c r="H18" s="8">
        <v>52.2</v>
      </c>
      <c r="I18" s="8">
        <v>0</v>
      </c>
      <c r="J18" s="1">
        <v>123</v>
      </c>
    </row>
    <row r="19" spans="1:10" x14ac:dyDescent="0.25">
      <c r="A19" s="71"/>
      <c r="B19" s="8"/>
      <c r="C19" s="10" t="s">
        <v>44</v>
      </c>
      <c r="D19" s="11">
        <f>D13+D14+D15+D16+D17+D18</f>
        <v>540</v>
      </c>
      <c r="E19" s="11">
        <f t="shared" ref="E19:I19" si="2">E13+E14+E15+E16+E17+E18</f>
        <v>21</v>
      </c>
      <c r="F19" s="11">
        <f t="shared" si="2"/>
        <v>34.590000000000003</v>
      </c>
      <c r="G19" s="11">
        <f t="shared" si="2"/>
        <v>43.599999999999994</v>
      </c>
      <c r="H19" s="11">
        <f t="shared" si="2"/>
        <v>582.11</v>
      </c>
      <c r="I19" s="11">
        <f t="shared" si="2"/>
        <v>41.01</v>
      </c>
      <c r="J19" s="1"/>
    </row>
    <row r="20" spans="1:10" x14ac:dyDescent="0.25">
      <c r="A20" s="71"/>
      <c r="B20" s="8"/>
      <c r="C20" s="8"/>
      <c r="D20" s="13"/>
      <c r="E20" s="13"/>
      <c r="F20" s="13"/>
      <c r="G20" s="13"/>
      <c r="H20" s="13"/>
      <c r="I20" s="13"/>
      <c r="J20" s="1"/>
    </row>
    <row r="21" spans="1:10" x14ac:dyDescent="0.25">
      <c r="A21" s="71"/>
      <c r="B21" s="8" t="s">
        <v>62</v>
      </c>
      <c r="C21" s="8" t="s">
        <v>159</v>
      </c>
      <c r="D21" s="8">
        <v>50</v>
      </c>
      <c r="E21" s="8">
        <v>4.9000000000000004</v>
      </c>
      <c r="F21" s="8">
        <v>2.3199999999999998</v>
      </c>
      <c r="G21" s="8">
        <v>28.95</v>
      </c>
      <c r="H21" s="8">
        <v>156.09</v>
      </c>
      <c r="I21" s="8">
        <v>0.13</v>
      </c>
      <c r="J21" s="1">
        <v>580</v>
      </c>
    </row>
    <row r="22" spans="1:10" x14ac:dyDescent="0.25">
      <c r="A22" s="71"/>
      <c r="B22" s="8"/>
      <c r="C22" s="8" t="s">
        <v>85</v>
      </c>
      <c r="D22" s="8">
        <v>150</v>
      </c>
      <c r="E22" s="8">
        <v>4.1900000000000004</v>
      </c>
      <c r="F22" s="8">
        <v>5.74</v>
      </c>
      <c r="G22" s="8">
        <v>9.07</v>
      </c>
      <c r="H22" s="8">
        <v>108.4</v>
      </c>
      <c r="I22" s="8">
        <v>0.45</v>
      </c>
      <c r="J22" s="1">
        <v>529</v>
      </c>
    </row>
    <row r="23" spans="1:10" x14ac:dyDescent="0.25">
      <c r="A23" s="71"/>
      <c r="B23" s="8"/>
      <c r="C23" s="8" t="s">
        <v>81</v>
      </c>
      <c r="D23" s="8">
        <v>50</v>
      </c>
      <c r="E23" s="8">
        <v>0.2</v>
      </c>
      <c r="F23" s="8">
        <v>0.2</v>
      </c>
      <c r="G23" s="8">
        <v>5.2</v>
      </c>
      <c r="H23" s="8">
        <v>22.5</v>
      </c>
      <c r="I23" s="8">
        <v>5</v>
      </c>
      <c r="J23" s="1">
        <v>126</v>
      </c>
    </row>
    <row r="24" spans="1:10" x14ac:dyDescent="0.25">
      <c r="A24" s="71"/>
      <c r="B24" s="8"/>
      <c r="C24" s="10" t="s">
        <v>44</v>
      </c>
      <c r="D24" s="11">
        <f>D21+D22+D23</f>
        <v>250</v>
      </c>
      <c r="E24" s="11">
        <f t="shared" ref="E24:I24" si="3">E21+E22+E23</f>
        <v>9.2899999999999991</v>
      </c>
      <c r="F24" s="11">
        <f t="shared" si="3"/>
        <v>8.26</v>
      </c>
      <c r="G24" s="11">
        <f t="shared" si="3"/>
        <v>43.22</v>
      </c>
      <c r="H24" s="11">
        <f t="shared" si="3"/>
        <v>286.99</v>
      </c>
      <c r="I24" s="11">
        <f t="shared" si="3"/>
        <v>5.58</v>
      </c>
      <c r="J24" s="1"/>
    </row>
    <row r="25" spans="1:10" x14ac:dyDescent="0.25">
      <c r="A25" s="71"/>
      <c r="B25" s="8"/>
      <c r="C25" s="10" t="s">
        <v>48</v>
      </c>
      <c r="D25" s="13">
        <f t="shared" ref="D25:I25" si="4">D9+D12+D19+D24</f>
        <v>1240</v>
      </c>
      <c r="E25" s="13">
        <f t="shared" si="4"/>
        <v>42.07</v>
      </c>
      <c r="F25" s="13">
        <f t="shared" si="4"/>
        <v>50.58</v>
      </c>
      <c r="G25" s="13">
        <f t="shared" si="4"/>
        <v>159.90999999999997</v>
      </c>
      <c r="H25" s="13">
        <f t="shared" si="4"/>
        <v>1283.92</v>
      </c>
      <c r="I25" s="13">
        <f t="shared" si="4"/>
        <v>49.739999999999995</v>
      </c>
      <c r="J25" s="1"/>
    </row>
    <row r="26" spans="1:10" ht="2.25" customHeight="1" x14ac:dyDescent="0.25">
      <c r="A26" s="71"/>
      <c r="B26" s="8"/>
      <c r="C26" s="8"/>
      <c r="D26" s="13"/>
      <c r="E26" s="13"/>
      <c r="F26" s="13"/>
      <c r="G26" s="13"/>
      <c r="H26" s="13"/>
      <c r="I26" s="13"/>
      <c r="J26" s="1"/>
    </row>
    <row r="27" spans="1:10" hidden="1" x14ac:dyDescent="0.25">
      <c r="A27" s="83"/>
      <c r="B27" s="8"/>
      <c r="C27" s="8"/>
      <c r="D27" s="8"/>
      <c r="E27" s="8"/>
      <c r="F27" s="8"/>
      <c r="G27" s="8"/>
      <c r="H27" s="8"/>
      <c r="I27" s="8"/>
      <c r="J27" s="1"/>
    </row>
  </sheetData>
  <mergeCells count="8">
    <mergeCell ref="A4:A27"/>
    <mergeCell ref="H1:H2"/>
    <mergeCell ref="I1:I2"/>
    <mergeCell ref="A1:A3"/>
    <mergeCell ref="B1:B3"/>
    <mergeCell ref="C1:C3"/>
    <mergeCell ref="D1:D2"/>
    <mergeCell ref="E1:G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19" zoomScale="90" zoomScaleNormal="90" workbookViewId="0">
      <selection activeCell="F34" sqref="F34"/>
    </sheetView>
  </sheetViews>
  <sheetFormatPr defaultRowHeight="15" x14ac:dyDescent="0.25"/>
  <cols>
    <col min="1" max="1" width="6.28515625" customWidth="1"/>
    <col min="2" max="2" width="13" customWidth="1"/>
    <col min="3" max="3" width="19.28515625" customWidth="1"/>
    <col min="4" max="4" width="10" customWidth="1"/>
    <col min="5" max="5" width="8.28515625" customWidth="1"/>
    <col min="6" max="6" width="9.28515625" customWidth="1"/>
    <col min="7" max="7" width="8.85546875" customWidth="1"/>
    <col min="8" max="8" width="15.28515625" customWidth="1"/>
    <col min="9" max="9" width="10.28515625" customWidth="1"/>
    <col min="10" max="10" width="11.28515625" customWidth="1"/>
  </cols>
  <sheetData>
    <row r="1" spans="1:10" ht="14.45" customHeight="1" x14ac:dyDescent="0.25">
      <c r="A1" s="68" t="s">
        <v>9</v>
      </c>
      <c r="B1" s="68" t="s">
        <v>11</v>
      </c>
      <c r="C1" s="68" t="s">
        <v>12</v>
      </c>
      <c r="D1" s="68" t="s">
        <v>13</v>
      </c>
      <c r="E1" s="69" t="s">
        <v>14</v>
      </c>
      <c r="F1" s="69"/>
      <c r="G1" s="69"/>
      <c r="H1" s="68" t="s">
        <v>15</v>
      </c>
      <c r="I1" s="69" t="s">
        <v>16</v>
      </c>
      <c r="J1" s="31" t="s">
        <v>10</v>
      </c>
    </row>
    <row r="2" spans="1:10" x14ac:dyDescent="0.25">
      <c r="A2" s="68"/>
      <c r="B2" s="68"/>
      <c r="C2" s="68"/>
      <c r="D2" s="68"/>
      <c r="E2" s="38" t="s">
        <v>17</v>
      </c>
      <c r="F2" s="38" t="s">
        <v>18</v>
      </c>
      <c r="G2" s="39" t="s">
        <v>19</v>
      </c>
      <c r="H2" s="68"/>
      <c r="I2" s="69"/>
      <c r="J2" s="32"/>
    </row>
    <row r="3" spans="1:10" x14ac:dyDescent="0.25">
      <c r="A3" s="68"/>
      <c r="B3" s="68"/>
      <c r="C3" s="68"/>
      <c r="D3" s="30" t="s">
        <v>20</v>
      </c>
      <c r="E3" s="30" t="s">
        <v>20</v>
      </c>
      <c r="F3" s="30" t="s">
        <v>20</v>
      </c>
      <c r="G3" s="30" t="s">
        <v>20</v>
      </c>
      <c r="H3" s="30" t="s">
        <v>20</v>
      </c>
      <c r="I3" s="30" t="s">
        <v>20</v>
      </c>
      <c r="J3" s="9"/>
    </row>
    <row r="4" spans="1:10" ht="26.25" customHeight="1" x14ac:dyDescent="0.25">
      <c r="A4" s="70" t="s">
        <v>82</v>
      </c>
      <c r="B4" s="10" t="s">
        <v>136</v>
      </c>
      <c r="C4" s="9" t="s">
        <v>133</v>
      </c>
      <c r="D4" s="8">
        <v>150</v>
      </c>
      <c r="E4" s="8">
        <v>6.86</v>
      </c>
      <c r="F4" s="8">
        <v>9.48</v>
      </c>
      <c r="G4" s="8">
        <v>24.66</v>
      </c>
      <c r="H4" s="8">
        <v>213.98</v>
      </c>
      <c r="I4" s="8">
        <v>1.07</v>
      </c>
      <c r="J4" s="1">
        <v>263</v>
      </c>
    </row>
    <row r="5" spans="1:10" ht="32.450000000000003" customHeight="1" x14ac:dyDescent="0.25">
      <c r="A5" s="71"/>
      <c r="B5" s="8"/>
      <c r="C5" s="9" t="s">
        <v>7</v>
      </c>
      <c r="D5" s="8">
        <v>20</v>
      </c>
      <c r="E5" s="8">
        <v>1.52</v>
      </c>
      <c r="F5" s="8">
        <v>0.16</v>
      </c>
      <c r="G5" s="8">
        <v>9.84</v>
      </c>
      <c r="H5" s="8">
        <v>47</v>
      </c>
      <c r="I5" s="8">
        <v>0</v>
      </c>
      <c r="J5" s="1">
        <v>122</v>
      </c>
    </row>
    <row r="6" spans="1:10" x14ac:dyDescent="0.25">
      <c r="A6" s="71"/>
      <c r="B6" s="8"/>
      <c r="C6" s="9" t="s">
        <v>42</v>
      </c>
      <c r="D6" s="8">
        <v>150</v>
      </c>
      <c r="E6" s="8">
        <v>1.08</v>
      </c>
      <c r="F6" s="8">
        <v>0.93</v>
      </c>
      <c r="G6" s="8">
        <v>13.08</v>
      </c>
      <c r="H6" s="12">
        <v>65.34</v>
      </c>
      <c r="I6" s="8">
        <v>0.48</v>
      </c>
      <c r="J6" s="1">
        <v>507</v>
      </c>
    </row>
    <row r="7" spans="1:10" x14ac:dyDescent="0.25">
      <c r="A7" s="71"/>
      <c r="C7" s="21" t="s">
        <v>90</v>
      </c>
      <c r="D7" s="22">
        <v>25</v>
      </c>
      <c r="E7" s="22">
        <v>1.87</v>
      </c>
      <c r="F7" s="22">
        <v>0.72</v>
      </c>
      <c r="G7" s="22">
        <v>12.85</v>
      </c>
      <c r="H7" s="33">
        <v>65.5</v>
      </c>
      <c r="I7" s="22">
        <v>0</v>
      </c>
      <c r="J7" s="1">
        <v>125</v>
      </c>
    </row>
    <row r="8" spans="1:10" x14ac:dyDescent="0.25">
      <c r="A8" s="71"/>
      <c r="B8" s="8"/>
      <c r="C8" s="8" t="s">
        <v>4</v>
      </c>
      <c r="D8" s="8">
        <v>5</v>
      </c>
      <c r="E8" s="8">
        <v>1.28</v>
      </c>
      <c r="F8" s="8">
        <v>1.3</v>
      </c>
      <c r="G8" s="8">
        <v>0</v>
      </c>
      <c r="H8" s="8">
        <v>17.149999999999999</v>
      </c>
      <c r="I8" s="8">
        <v>0.03</v>
      </c>
      <c r="J8" s="1">
        <v>114</v>
      </c>
    </row>
    <row r="9" spans="1:10" x14ac:dyDescent="0.25">
      <c r="A9" s="71"/>
      <c r="B9" s="10"/>
      <c r="C9" s="10" t="s">
        <v>44</v>
      </c>
      <c r="D9" s="11">
        <f>D4+D5+D6+D7+D8</f>
        <v>350</v>
      </c>
      <c r="E9" s="11">
        <f t="shared" ref="E9:I9" si="0">E4+E5+E6+E7+E8</f>
        <v>12.610000000000001</v>
      </c>
      <c r="F9" s="11">
        <f t="shared" si="0"/>
        <v>12.590000000000002</v>
      </c>
      <c r="G9" s="11">
        <f t="shared" si="0"/>
        <v>60.43</v>
      </c>
      <c r="H9" s="11">
        <f t="shared" si="0"/>
        <v>408.97</v>
      </c>
      <c r="I9" s="11">
        <f t="shared" si="0"/>
        <v>1.58</v>
      </c>
      <c r="J9" s="1"/>
    </row>
    <row r="10" spans="1:10" x14ac:dyDescent="0.25">
      <c r="A10" s="71"/>
      <c r="B10" s="9"/>
      <c r="C10" s="8"/>
      <c r="D10" s="8"/>
      <c r="E10" s="8"/>
      <c r="F10" s="8"/>
      <c r="G10" s="8"/>
      <c r="H10" s="8"/>
      <c r="I10" s="8"/>
      <c r="J10" s="1"/>
    </row>
    <row r="11" spans="1:10" ht="26.25" x14ac:dyDescent="0.25">
      <c r="A11" s="71"/>
      <c r="B11" s="23" t="s">
        <v>43</v>
      </c>
      <c r="C11" s="8" t="s">
        <v>96</v>
      </c>
      <c r="D11" s="13">
        <v>100</v>
      </c>
      <c r="E11" s="13">
        <v>0.5</v>
      </c>
      <c r="F11" s="13">
        <v>0.1</v>
      </c>
      <c r="G11" s="13">
        <v>10.1</v>
      </c>
      <c r="H11" s="13">
        <v>46</v>
      </c>
      <c r="I11" s="13">
        <v>2</v>
      </c>
      <c r="J11" s="1">
        <v>532</v>
      </c>
    </row>
    <row r="12" spans="1:10" x14ac:dyDescent="0.25">
      <c r="A12" s="71"/>
      <c r="B12" s="23"/>
      <c r="C12" s="10" t="s">
        <v>44</v>
      </c>
      <c r="D12" s="13">
        <f>D11</f>
        <v>100</v>
      </c>
      <c r="E12" s="13">
        <f t="shared" ref="E12:I12" si="1">E11</f>
        <v>0.5</v>
      </c>
      <c r="F12" s="13">
        <f t="shared" si="1"/>
        <v>0.1</v>
      </c>
      <c r="G12" s="13">
        <f t="shared" si="1"/>
        <v>10.1</v>
      </c>
      <c r="H12" s="13">
        <f t="shared" si="1"/>
        <v>46</v>
      </c>
      <c r="I12" s="13">
        <f t="shared" si="1"/>
        <v>2</v>
      </c>
      <c r="J12" s="1"/>
    </row>
    <row r="13" spans="1:10" ht="26.25" x14ac:dyDescent="0.25">
      <c r="A13" s="71"/>
      <c r="B13" s="10" t="s">
        <v>137</v>
      </c>
      <c r="C13" s="9" t="s">
        <v>148</v>
      </c>
      <c r="D13" s="8">
        <v>50</v>
      </c>
      <c r="E13" s="8">
        <v>0.55000000000000004</v>
      </c>
      <c r="F13" s="8">
        <v>3.05</v>
      </c>
      <c r="G13" s="8">
        <v>1.91</v>
      </c>
      <c r="H13" s="8">
        <v>37.93</v>
      </c>
      <c r="I13" s="8">
        <v>6.68</v>
      </c>
      <c r="J13" s="1">
        <v>24</v>
      </c>
    </row>
    <row r="14" spans="1:10" ht="39" x14ac:dyDescent="0.25">
      <c r="A14" s="71"/>
      <c r="B14" s="8"/>
      <c r="C14" s="9" t="s">
        <v>53</v>
      </c>
      <c r="D14" s="8">
        <v>130</v>
      </c>
      <c r="E14" s="8">
        <v>1.44</v>
      </c>
      <c r="F14" s="8">
        <v>1.53</v>
      </c>
      <c r="G14" s="8">
        <v>7.87</v>
      </c>
      <c r="H14" s="8">
        <v>59.04</v>
      </c>
      <c r="I14" s="8">
        <v>5.9</v>
      </c>
      <c r="J14" s="1">
        <v>161</v>
      </c>
    </row>
    <row r="15" spans="1:10" x14ac:dyDescent="0.25">
      <c r="A15" s="71"/>
      <c r="B15" s="8"/>
      <c r="C15" s="8" t="s">
        <v>46</v>
      </c>
      <c r="D15" s="8">
        <v>10</v>
      </c>
      <c r="E15" s="8">
        <v>2.72</v>
      </c>
      <c r="F15" s="8">
        <v>1.94</v>
      </c>
      <c r="G15" s="8">
        <v>0</v>
      </c>
      <c r="H15" s="8">
        <v>27.5</v>
      </c>
      <c r="I15" s="8">
        <v>0</v>
      </c>
      <c r="J15" s="1">
        <v>368</v>
      </c>
    </row>
    <row r="16" spans="1:10" x14ac:dyDescent="0.25">
      <c r="A16" s="71"/>
      <c r="B16" s="8"/>
      <c r="C16" s="9" t="s">
        <v>174</v>
      </c>
      <c r="D16" s="8">
        <v>70</v>
      </c>
      <c r="E16" s="8">
        <v>12.49</v>
      </c>
      <c r="F16" s="8">
        <v>0.47</v>
      </c>
      <c r="G16" s="8">
        <v>0.3</v>
      </c>
      <c r="H16" s="8">
        <v>55.35</v>
      </c>
      <c r="I16" s="8">
        <v>0.46</v>
      </c>
      <c r="J16" s="1">
        <v>393</v>
      </c>
    </row>
    <row r="17" spans="1:10" x14ac:dyDescent="0.25">
      <c r="A17" s="71"/>
      <c r="B17" s="8"/>
      <c r="C17" s="9" t="s">
        <v>188</v>
      </c>
      <c r="D17" s="8">
        <v>10</v>
      </c>
      <c r="E17" s="8">
        <v>0.11</v>
      </c>
      <c r="F17" s="8">
        <v>0.37</v>
      </c>
      <c r="G17" s="8">
        <v>0.69</v>
      </c>
      <c r="H17" s="8">
        <v>6.69</v>
      </c>
      <c r="I17" s="8">
        <v>0.15</v>
      </c>
      <c r="J17" s="1">
        <v>465</v>
      </c>
    </row>
    <row r="18" spans="1:10" x14ac:dyDescent="0.25">
      <c r="A18" s="71"/>
      <c r="B18" s="8"/>
      <c r="C18" s="9" t="s">
        <v>76</v>
      </c>
      <c r="D18" s="8">
        <v>100</v>
      </c>
      <c r="E18" s="8">
        <v>1.84</v>
      </c>
      <c r="F18" s="8">
        <v>4.78</v>
      </c>
      <c r="G18" s="8">
        <v>10.95</v>
      </c>
      <c r="H18" s="8">
        <v>86.36</v>
      </c>
      <c r="I18" s="8">
        <v>13.44</v>
      </c>
      <c r="J18" s="1">
        <v>438</v>
      </c>
    </row>
    <row r="19" spans="1:10" x14ac:dyDescent="0.25">
      <c r="A19" s="71"/>
      <c r="B19" s="8"/>
      <c r="C19" s="9" t="s">
        <v>77</v>
      </c>
      <c r="D19" s="8">
        <v>150</v>
      </c>
      <c r="E19" s="8">
        <v>0.24</v>
      </c>
      <c r="F19" s="8">
        <v>0.15</v>
      </c>
      <c r="G19" s="8">
        <v>16.399999999999999</v>
      </c>
      <c r="H19" s="8">
        <v>67.930000000000007</v>
      </c>
      <c r="I19" s="8">
        <v>0.21</v>
      </c>
      <c r="J19" s="1">
        <v>526</v>
      </c>
    </row>
    <row r="20" spans="1:10" x14ac:dyDescent="0.25">
      <c r="A20" s="71"/>
      <c r="B20" s="8"/>
      <c r="C20" s="9" t="s">
        <v>8</v>
      </c>
      <c r="D20" s="8">
        <v>30</v>
      </c>
      <c r="E20" s="8">
        <v>1.98</v>
      </c>
      <c r="F20" s="8">
        <v>0.36</v>
      </c>
      <c r="G20" s="8">
        <v>10.02</v>
      </c>
      <c r="H20" s="8">
        <v>52.2</v>
      </c>
      <c r="I20" s="8">
        <v>0</v>
      </c>
      <c r="J20" s="1">
        <v>123</v>
      </c>
    </row>
    <row r="21" spans="1:10" x14ac:dyDescent="0.25">
      <c r="A21" s="71"/>
      <c r="B21" s="8"/>
      <c r="C21" s="10" t="s">
        <v>44</v>
      </c>
      <c r="D21" s="11">
        <f>D13+D14+D15+D16+D17+D18+D19+D20</f>
        <v>550</v>
      </c>
      <c r="E21" s="11">
        <f t="shared" ref="E21:I21" si="2">E13+E14+E15+E16+E17+E18+E19+E20</f>
        <v>21.369999999999997</v>
      </c>
      <c r="F21" s="11">
        <f t="shared" si="2"/>
        <v>12.65</v>
      </c>
      <c r="G21" s="11">
        <f t="shared" si="2"/>
        <v>48.14</v>
      </c>
      <c r="H21" s="11">
        <f t="shared" si="2"/>
        <v>393</v>
      </c>
      <c r="I21" s="11">
        <f t="shared" si="2"/>
        <v>26.840000000000003</v>
      </c>
      <c r="J21" s="1"/>
    </row>
    <row r="22" spans="1:10" x14ac:dyDescent="0.25">
      <c r="A22" s="71"/>
      <c r="B22" s="8"/>
      <c r="C22" s="8"/>
      <c r="D22" s="13"/>
      <c r="E22" s="13"/>
      <c r="F22" s="13"/>
      <c r="G22" s="13"/>
      <c r="H22" s="13"/>
      <c r="I22" s="13"/>
      <c r="J22" s="1"/>
    </row>
    <row r="23" spans="1:10" x14ac:dyDescent="0.25">
      <c r="A23" s="71"/>
      <c r="B23" s="8" t="s">
        <v>62</v>
      </c>
      <c r="C23" s="8" t="s">
        <v>168</v>
      </c>
      <c r="D23" s="8">
        <v>50</v>
      </c>
      <c r="E23" s="8">
        <v>1.0900000000000001</v>
      </c>
      <c r="F23" s="8">
        <v>1.29</v>
      </c>
      <c r="G23" s="8">
        <v>11.02</v>
      </c>
      <c r="H23" s="8">
        <v>60.13</v>
      </c>
      <c r="I23" s="8">
        <v>0</v>
      </c>
      <c r="J23" s="1">
        <v>290</v>
      </c>
    </row>
    <row r="24" spans="1:10" x14ac:dyDescent="0.25">
      <c r="A24" s="71"/>
      <c r="B24" s="8"/>
      <c r="C24" s="8" t="s">
        <v>97</v>
      </c>
      <c r="D24" s="8">
        <v>10</v>
      </c>
      <c r="E24" s="8">
        <v>0.26</v>
      </c>
      <c r="F24" s="8">
        <v>0.71</v>
      </c>
      <c r="G24" s="8">
        <v>1.58</v>
      </c>
      <c r="H24" s="8">
        <v>12.12</v>
      </c>
      <c r="I24" s="8">
        <v>0.05</v>
      </c>
      <c r="J24" s="1">
        <v>452</v>
      </c>
    </row>
    <row r="25" spans="1:10" x14ac:dyDescent="0.25">
      <c r="A25" s="71"/>
      <c r="B25" s="8"/>
      <c r="C25" s="8" t="s">
        <v>1</v>
      </c>
      <c r="D25" s="8">
        <v>140</v>
      </c>
      <c r="E25" s="8">
        <v>3.91</v>
      </c>
      <c r="F25" s="8">
        <v>6.38</v>
      </c>
      <c r="G25" s="8">
        <v>7.06</v>
      </c>
      <c r="H25" s="8">
        <v>84.08</v>
      </c>
      <c r="I25" s="8">
        <v>0.35</v>
      </c>
      <c r="J25" s="1">
        <v>529</v>
      </c>
    </row>
    <row r="26" spans="1:10" x14ac:dyDescent="0.25">
      <c r="A26" s="71"/>
      <c r="B26" s="8"/>
      <c r="C26" s="8" t="s">
        <v>81</v>
      </c>
      <c r="D26" s="8">
        <v>50</v>
      </c>
      <c r="E26" s="8">
        <v>0.2</v>
      </c>
      <c r="F26" s="8">
        <v>0.2</v>
      </c>
      <c r="G26" s="8">
        <v>5.2</v>
      </c>
      <c r="H26" s="8">
        <v>22.5</v>
      </c>
      <c r="I26" s="8">
        <v>5</v>
      </c>
      <c r="J26" s="1">
        <v>126</v>
      </c>
    </row>
    <row r="27" spans="1:10" x14ac:dyDescent="0.25">
      <c r="A27" s="71"/>
      <c r="B27" s="8"/>
      <c r="C27" s="10" t="s">
        <v>44</v>
      </c>
      <c r="D27" s="11">
        <f>D23+D24+D25+D26</f>
        <v>250</v>
      </c>
      <c r="E27" s="11">
        <f t="shared" ref="E27:I27" si="3">E23+E24+E25+E26</f>
        <v>5.46</v>
      </c>
      <c r="F27" s="11">
        <f t="shared" si="3"/>
        <v>8.5799999999999983</v>
      </c>
      <c r="G27" s="11">
        <f t="shared" si="3"/>
        <v>24.86</v>
      </c>
      <c r="H27" s="11">
        <f t="shared" si="3"/>
        <v>178.82999999999998</v>
      </c>
      <c r="I27" s="11">
        <f t="shared" si="3"/>
        <v>5.4</v>
      </c>
      <c r="J27" s="1"/>
    </row>
    <row r="28" spans="1:10" x14ac:dyDescent="0.25">
      <c r="A28" s="71"/>
      <c r="B28" s="8"/>
      <c r="C28" s="10" t="s">
        <v>48</v>
      </c>
      <c r="D28" s="13">
        <f>D9+D12+D21+D27</f>
        <v>1250</v>
      </c>
      <c r="E28" s="13">
        <f t="shared" ref="E28:I28" si="4">E9+E12+E21+E27</f>
        <v>39.94</v>
      </c>
      <c r="F28" s="13">
        <f t="shared" si="4"/>
        <v>33.92</v>
      </c>
      <c r="G28" s="13">
        <f t="shared" si="4"/>
        <v>143.53</v>
      </c>
      <c r="H28" s="13">
        <f t="shared" si="4"/>
        <v>1026.8</v>
      </c>
      <c r="I28" s="13">
        <f t="shared" si="4"/>
        <v>35.82</v>
      </c>
      <c r="J28" s="1"/>
    </row>
    <row r="29" spans="1:10" x14ac:dyDescent="0.25">
      <c r="A29" s="71"/>
      <c r="B29" s="8"/>
      <c r="C29" s="8"/>
      <c r="D29" s="13"/>
      <c r="E29" s="13"/>
      <c r="F29" s="13"/>
      <c r="G29" s="13"/>
      <c r="H29" s="13"/>
      <c r="I29" s="13"/>
      <c r="J29" s="1"/>
    </row>
    <row r="30" spans="1:10" x14ac:dyDescent="0.25">
      <c r="A30" s="83"/>
      <c r="B30" s="8"/>
      <c r="C30" s="8"/>
      <c r="D30" s="8"/>
      <c r="E30" s="8"/>
      <c r="F30" s="8"/>
      <c r="G30" s="8"/>
      <c r="H30" s="8"/>
      <c r="I30" s="8"/>
      <c r="J30" s="1"/>
    </row>
  </sheetData>
  <mergeCells count="8">
    <mergeCell ref="A4:A30"/>
    <mergeCell ref="E1:G1"/>
    <mergeCell ref="H1:H2"/>
    <mergeCell ref="I1:I2"/>
    <mergeCell ref="A1:A3"/>
    <mergeCell ref="B1:B3"/>
    <mergeCell ref="C1:C3"/>
    <mergeCell ref="D1:D2"/>
  </mergeCells>
  <pageMargins left="0.25" right="0.25" top="0.75" bottom="0.75" header="0.3" footer="0.3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40"/>
  <sheetViews>
    <sheetView zoomScale="90" zoomScaleNormal="90" workbookViewId="0">
      <selection activeCell="G9" sqref="G9"/>
    </sheetView>
  </sheetViews>
  <sheetFormatPr defaultRowHeight="15" x14ac:dyDescent="0.25"/>
  <cols>
    <col min="1" max="1" width="18.140625" customWidth="1"/>
    <col min="2" max="2" width="7.28515625" customWidth="1"/>
    <col min="3" max="3" width="8.28515625" customWidth="1"/>
    <col min="4" max="4" width="8" customWidth="1"/>
    <col min="5" max="6" width="8.28515625" customWidth="1"/>
    <col min="7" max="8" width="8.85546875" customWidth="1"/>
    <col min="9" max="9" width="8.7109375" customWidth="1"/>
    <col min="10" max="10" width="8.28515625" customWidth="1"/>
    <col min="11" max="11" width="8.7109375" customWidth="1"/>
    <col min="12" max="12" width="8.5703125" customWidth="1"/>
    <col min="13" max="13" width="9" customWidth="1"/>
    <col min="14" max="14" width="8.7109375" customWidth="1"/>
    <col min="15" max="15" width="6.7109375" customWidth="1"/>
  </cols>
  <sheetData>
    <row r="1" spans="1:16" ht="81" customHeight="1" x14ac:dyDescent="0.25">
      <c r="B1" s="84" t="s">
        <v>98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1:16" ht="47.25" x14ac:dyDescent="0.25">
      <c r="A2" s="2"/>
      <c r="B2" s="2">
        <v>1</v>
      </c>
      <c r="C2" s="2">
        <v>2</v>
      </c>
      <c r="D2" s="2">
        <v>3</v>
      </c>
      <c r="E2" s="2">
        <v>4</v>
      </c>
      <c r="F2" s="2">
        <v>5</v>
      </c>
      <c r="G2" s="2">
        <v>6</v>
      </c>
      <c r="H2" s="2">
        <v>7</v>
      </c>
      <c r="I2" s="2">
        <v>8</v>
      </c>
      <c r="J2" s="2">
        <v>9</v>
      </c>
      <c r="K2" s="2">
        <v>10</v>
      </c>
      <c r="L2" s="52" t="s">
        <v>177</v>
      </c>
      <c r="M2" s="65" t="s">
        <v>178</v>
      </c>
      <c r="N2" s="53" t="s">
        <v>175</v>
      </c>
      <c r="O2" s="52" t="s">
        <v>176</v>
      </c>
    </row>
    <row r="3" spans="1:16" ht="47.25" x14ac:dyDescent="0.3">
      <c r="A3" s="15" t="s">
        <v>103</v>
      </c>
      <c r="B3" s="16">
        <v>361</v>
      </c>
      <c r="C3" s="16">
        <v>383</v>
      </c>
      <c r="D3" s="16">
        <v>341</v>
      </c>
      <c r="E3" s="16">
        <v>404</v>
      </c>
      <c r="F3" s="16">
        <v>417</v>
      </c>
      <c r="G3" s="16">
        <v>373</v>
      </c>
      <c r="H3" s="16">
        <v>320</v>
      </c>
      <c r="I3" s="16">
        <v>303</v>
      </c>
      <c r="J3" s="16">
        <v>382</v>
      </c>
      <c r="K3" s="16">
        <v>330</v>
      </c>
      <c r="L3" s="6">
        <f>B3+C3+D3+E3+F3+G3+H3+I3+J3+K3</f>
        <v>3614</v>
      </c>
      <c r="M3" s="66">
        <f>L3/10</f>
        <v>361.4</v>
      </c>
      <c r="N3" s="59">
        <v>360</v>
      </c>
      <c r="O3" s="16">
        <f>N3-M3</f>
        <v>-1.3999999999999773</v>
      </c>
    </row>
    <row r="4" spans="1:16" ht="18.75" x14ac:dyDescent="0.3">
      <c r="A4" s="14" t="s">
        <v>3</v>
      </c>
      <c r="B4" s="2"/>
      <c r="C4" s="2">
        <v>169</v>
      </c>
      <c r="D4" s="2"/>
      <c r="E4" s="2"/>
      <c r="F4" s="2"/>
      <c r="G4" s="2"/>
      <c r="H4" s="2">
        <v>169</v>
      </c>
      <c r="I4" s="2"/>
      <c r="J4" s="2"/>
      <c r="K4" s="2"/>
      <c r="L4" s="6">
        <f t="shared" ref="L4:L38" si="0">B4+C4+D4+E4+F4+G4+H4+I4+J4+K4</f>
        <v>338</v>
      </c>
      <c r="M4" s="66">
        <f t="shared" ref="M4:M34" si="1">L4/10</f>
        <v>33.799999999999997</v>
      </c>
      <c r="N4" s="59">
        <v>32</v>
      </c>
      <c r="O4" s="16">
        <f t="shared" ref="O4:O38" si="2">N4-M4</f>
        <v>-1.7999999999999972</v>
      </c>
    </row>
    <row r="5" spans="1:16" ht="18.75" x14ac:dyDescent="0.3">
      <c r="A5" s="14" t="s">
        <v>104</v>
      </c>
      <c r="B5" s="2">
        <v>18</v>
      </c>
      <c r="C5" s="2">
        <v>6</v>
      </c>
      <c r="D5" s="51">
        <v>2</v>
      </c>
      <c r="E5" s="2">
        <v>8</v>
      </c>
      <c r="F5" s="2"/>
      <c r="G5" s="2">
        <v>8</v>
      </c>
      <c r="H5" s="2">
        <v>26</v>
      </c>
      <c r="I5" s="2">
        <v>15</v>
      </c>
      <c r="J5" s="2">
        <v>10</v>
      </c>
      <c r="K5" s="2">
        <v>2</v>
      </c>
      <c r="L5" s="6">
        <f t="shared" si="0"/>
        <v>95</v>
      </c>
      <c r="M5" s="66">
        <f t="shared" si="1"/>
        <v>9.5</v>
      </c>
      <c r="N5" s="59">
        <v>8.8000000000000007</v>
      </c>
      <c r="O5" s="16">
        <f t="shared" si="2"/>
        <v>-0.69999999999999929</v>
      </c>
    </row>
    <row r="6" spans="1:16" ht="18.75" x14ac:dyDescent="0.3">
      <c r="A6" s="14" t="s">
        <v>119</v>
      </c>
      <c r="B6" s="2"/>
      <c r="C6" s="2"/>
      <c r="D6" s="2">
        <v>8</v>
      </c>
      <c r="E6" s="2">
        <v>8</v>
      </c>
      <c r="F6" s="2">
        <v>8</v>
      </c>
      <c r="G6" s="2">
        <v>8</v>
      </c>
      <c r="H6" s="2"/>
      <c r="I6" s="2">
        <v>8</v>
      </c>
      <c r="J6" s="2">
        <v>8</v>
      </c>
      <c r="K6" s="2">
        <v>8</v>
      </c>
      <c r="L6" s="6">
        <f t="shared" si="0"/>
        <v>56</v>
      </c>
      <c r="M6" s="66">
        <f t="shared" si="1"/>
        <v>5.6</v>
      </c>
      <c r="N6" s="59">
        <v>5.12</v>
      </c>
      <c r="O6" s="16">
        <f t="shared" si="2"/>
        <v>-0.47999999999999954</v>
      </c>
    </row>
    <row r="7" spans="1:16" ht="47.25" x14ac:dyDescent="0.3">
      <c r="A7" s="15" t="s">
        <v>105</v>
      </c>
      <c r="B7" s="16">
        <v>81</v>
      </c>
      <c r="C7" s="16">
        <v>22</v>
      </c>
      <c r="D7" s="16">
        <v>140</v>
      </c>
      <c r="E7" s="16">
        <v>24</v>
      </c>
      <c r="F7" s="16">
        <v>82</v>
      </c>
      <c r="G7" s="16">
        <v>80</v>
      </c>
      <c r="H7" s="16">
        <v>24</v>
      </c>
      <c r="I7" s="16">
        <v>66</v>
      </c>
      <c r="J7" s="16">
        <v>147</v>
      </c>
      <c r="K7" s="16">
        <v>24</v>
      </c>
      <c r="L7" s="6">
        <f t="shared" si="0"/>
        <v>690</v>
      </c>
      <c r="M7" s="66">
        <f t="shared" si="1"/>
        <v>69</v>
      </c>
      <c r="N7" s="59">
        <v>48.4</v>
      </c>
      <c r="O7" s="16">
        <f t="shared" si="2"/>
        <v>-20.6</v>
      </c>
    </row>
    <row r="8" spans="1:16" ht="18.75" x14ac:dyDescent="0.3">
      <c r="A8" s="15" t="s">
        <v>0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6">
        <f t="shared" si="0"/>
        <v>0</v>
      </c>
      <c r="M8" s="66">
        <f t="shared" si="1"/>
        <v>0</v>
      </c>
      <c r="N8" s="59">
        <v>21.6</v>
      </c>
      <c r="O8" s="16">
        <f t="shared" si="2"/>
        <v>21.6</v>
      </c>
      <c r="P8" t="s">
        <v>181</v>
      </c>
    </row>
    <row r="9" spans="1:16" s="17" customFormat="1" ht="47.25" x14ac:dyDescent="0.3">
      <c r="A9" s="15" t="s">
        <v>120</v>
      </c>
      <c r="B9" s="16"/>
      <c r="C9" s="16">
        <v>59</v>
      </c>
      <c r="D9" s="16"/>
      <c r="E9" s="16">
        <v>88</v>
      </c>
      <c r="F9" s="16"/>
      <c r="G9" s="16"/>
      <c r="H9" s="20">
        <v>47</v>
      </c>
      <c r="I9" s="16"/>
      <c r="J9" s="16"/>
      <c r="K9" s="16">
        <v>98</v>
      </c>
      <c r="L9" s="6">
        <f t="shared" si="0"/>
        <v>292</v>
      </c>
      <c r="M9" s="66">
        <f t="shared" si="1"/>
        <v>29.2</v>
      </c>
      <c r="N9" s="59">
        <v>31.2</v>
      </c>
      <c r="O9" s="16">
        <f t="shared" si="2"/>
        <v>2</v>
      </c>
    </row>
    <row r="10" spans="1:16" ht="31.5" x14ac:dyDescent="0.3">
      <c r="A10" s="14" t="s">
        <v>106</v>
      </c>
      <c r="B10" s="2"/>
      <c r="C10" s="2"/>
      <c r="D10" s="2"/>
      <c r="E10" s="2"/>
      <c r="F10" s="2"/>
      <c r="G10" s="2"/>
      <c r="H10" s="2"/>
      <c r="I10" s="2">
        <v>60</v>
      </c>
      <c r="J10" s="2"/>
      <c r="K10" s="2"/>
      <c r="L10" s="6">
        <f t="shared" si="0"/>
        <v>60</v>
      </c>
      <c r="M10" s="66">
        <f t="shared" si="1"/>
        <v>6</v>
      </c>
      <c r="N10" s="59">
        <v>6</v>
      </c>
      <c r="O10" s="16">
        <f t="shared" si="2"/>
        <v>0</v>
      </c>
    </row>
    <row r="11" spans="1:16" ht="31.5" x14ac:dyDescent="0.3">
      <c r="A11" s="14" t="s">
        <v>107</v>
      </c>
      <c r="B11" s="2">
        <v>24</v>
      </c>
      <c r="C11" s="2">
        <v>11</v>
      </c>
      <c r="D11" s="2">
        <v>126</v>
      </c>
      <c r="E11" s="2">
        <v>9</v>
      </c>
      <c r="F11" s="2">
        <v>1</v>
      </c>
      <c r="G11" s="2">
        <v>7</v>
      </c>
      <c r="H11" s="2">
        <v>15</v>
      </c>
      <c r="I11" s="2"/>
      <c r="J11" s="2"/>
      <c r="K11" s="2">
        <v>3</v>
      </c>
      <c r="L11" s="6">
        <f t="shared" si="0"/>
        <v>196</v>
      </c>
      <c r="M11" s="66">
        <f t="shared" si="1"/>
        <v>19.600000000000001</v>
      </c>
      <c r="N11" s="59">
        <v>19</v>
      </c>
      <c r="O11" s="16">
        <f t="shared" si="2"/>
        <v>-0.60000000000000142</v>
      </c>
    </row>
    <row r="12" spans="1:16" ht="31.5" x14ac:dyDescent="0.3">
      <c r="A12" s="14" t="s">
        <v>121</v>
      </c>
      <c r="B12" s="2">
        <v>38</v>
      </c>
      <c r="C12" s="2">
        <v>80</v>
      </c>
      <c r="D12" s="2">
        <v>139</v>
      </c>
      <c r="E12" s="2">
        <v>186</v>
      </c>
      <c r="F12" s="2">
        <v>60</v>
      </c>
      <c r="G12" s="2">
        <v>20</v>
      </c>
      <c r="H12" s="2">
        <v>30</v>
      </c>
      <c r="I12" s="2">
        <v>247</v>
      </c>
      <c r="J12" s="2">
        <v>43</v>
      </c>
      <c r="K12" s="2">
        <v>215</v>
      </c>
      <c r="L12" s="6">
        <f t="shared" si="0"/>
        <v>1058</v>
      </c>
      <c r="M12" s="66">
        <f t="shared" si="1"/>
        <v>105.8</v>
      </c>
      <c r="N12" s="59">
        <v>112</v>
      </c>
      <c r="O12" s="16">
        <f t="shared" si="2"/>
        <v>6.2000000000000028</v>
      </c>
    </row>
    <row r="13" spans="1:16" ht="18.75" x14ac:dyDescent="0.3">
      <c r="A13" s="15" t="s">
        <v>122</v>
      </c>
      <c r="B13" s="16">
        <v>119</v>
      </c>
      <c r="C13" s="16">
        <v>290</v>
      </c>
      <c r="D13" s="16">
        <v>149</v>
      </c>
      <c r="E13" s="16">
        <v>119</v>
      </c>
      <c r="F13" s="16">
        <v>339</v>
      </c>
      <c r="G13" s="16">
        <v>242</v>
      </c>
      <c r="H13" s="16">
        <v>168</v>
      </c>
      <c r="I13" s="16">
        <v>248</v>
      </c>
      <c r="J13" s="16">
        <v>334</v>
      </c>
      <c r="K13" s="16">
        <v>99</v>
      </c>
      <c r="L13" s="6">
        <f t="shared" si="0"/>
        <v>2107</v>
      </c>
      <c r="M13" s="66">
        <f t="shared" si="1"/>
        <v>210.7</v>
      </c>
      <c r="N13" s="59">
        <v>208</v>
      </c>
      <c r="O13" s="16">
        <f t="shared" si="2"/>
        <v>-2.6999999999999886</v>
      </c>
    </row>
    <row r="14" spans="1:16" ht="31.5" x14ac:dyDescent="0.3">
      <c r="A14" s="15" t="s">
        <v>108</v>
      </c>
      <c r="B14" s="16">
        <v>82</v>
      </c>
      <c r="C14" s="16">
        <v>111</v>
      </c>
      <c r="D14" s="16">
        <v>68</v>
      </c>
      <c r="E14" s="16">
        <v>130</v>
      </c>
      <c r="F14" s="16">
        <v>82</v>
      </c>
      <c r="G14" s="16">
        <v>60</v>
      </c>
      <c r="H14" s="16">
        <v>119</v>
      </c>
      <c r="I14" s="16">
        <v>60</v>
      </c>
      <c r="J14" s="16">
        <v>82</v>
      </c>
      <c r="K14" s="16">
        <v>60</v>
      </c>
      <c r="L14" s="6">
        <f t="shared" si="0"/>
        <v>854</v>
      </c>
      <c r="M14" s="66">
        <f t="shared" si="1"/>
        <v>85.4</v>
      </c>
      <c r="N14" s="59">
        <v>80</v>
      </c>
      <c r="O14" s="16">
        <f t="shared" si="2"/>
        <v>-5.4000000000000057</v>
      </c>
    </row>
    <row r="15" spans="1:16" ht="31.5" x14ac:dyDescent="0.3">
      <c r="A15" s="15" t="s">
        <v>109</v>
      </c>
      <c r="B15" s="16"/>
      <c r="C15" s="16"/>
      <c r="D15" s="16">
        <v>23</v>
      </c>
      <c r="E15" s="16"/>
      <c r="F15" s="16">
        <v>2</v>
      </c>
      <c r="G15" s="16">
        <v>18</v>
      </c>
      <c r="H15" s="16"/>
      <c r="I15" s="16">
        <v>23</v>
      </c>
      <c r="J15" s="16"/>
      <c r="K15" s="16">
        <v>18</v>
      </c>
      <c r="L15" s="6">
        <f t="shared" si="0"/>
        <v>84</v>
      </c>
      <c r="M15" s="66">
        <f t="shared" si="1"/>
        <v>8.4</v>
      </c>
      <c r="N15" s="59">
        <v>9</v>
      </c>
      <c r="O15" s="16">
        <f t="shared" si="2"/>
        <v>0.59999999999999964</v>
      </c>
    </row>
    <row r="16" spans="1:16" ht="31.5" x14ac:dyDescent="0.3">
      <c r="A16" s="15" t="s">
        <v>110</v>
      </c>
      <c r="B16" s="16">
        <v>100</v>
      </c>
      <c r="C16" s="16">
        <v>100</v>
      </c>
      <c r="D16" s="16">
        <v>100</v>
      </c>
      <c r="E16" s="16">
        <v>100</v>
      </c>
      <c r="F16" s="16">
        <v>100</v>
      </c>
      <c r="G16" s="16">
        <v>100</v>
      </c>
      <c r="H16" s="16">
        <v>100</v>
      </c>
      <c r="I16" s="16">
        <v>100</v>
      </c>
      <c r="J16" s="16">
        <v>100</v>
      </c>
      <c r="K16" s="16">
        <v>100</v>
      </c>
      <c r="L16" s="6">
        <f t="shared" si="0"/>
        <v>1000</v>
      </c>
      <c r="M16" s="66">
        <f t="shared" si="1"/>
        <v>100</v>
      </c>
      <c r="N16" s="59">
        <v>80</v>
      </c>
      <c r="O16" s="16">
        <f t="shared" si="2"/>
        <v>-20</v>
      </c>
    </row>
    <row r="17" spans="1:15" ht="47.25" x14ac:dyDescent="0.3">
      <c r="A17" s="15" t="s">
        <v>123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6">
        <f t="shared" si="0"/>
        <v>0</v>
      </c>
      <c r="M17" s="66">
        <f t="shared" si="1"/>
        <v>0</v>
      </c>
      <c r="N17" s="59">
        <v>40</v>
      </c>
      <c r="O17" s="16">
        <f t="shared" si="2"/>
        <v>40</v>
      </c>
    </row>
    <row r="18" spans="1:15" ht="18.75" x14ac:dyDescent="0.3">
      <c r="A18" s="15" t="s">
        <v>8</v>
      </c>
      <c r="B18" s="16">
        <v>40</v>
      </c>
      <c r="C18" s="16">
        <v>40</v>
      </c>
      <c r="D18" s="16">
        <v>40</v>
      </c>
      <c r="E18" s="16">
        <v>40</v>
      </c>
      <c r="F18" s="16">
        <v>40</v>
      </c>
      <c r="G18" s="16">
        <v>40</v>
      </c>
      <c r="H18" s="16">
        <v>40</v>
      </c>
      <c r="I18" s="16">
        <v>40</v>
      </c>
      <c r="J18" s="16">
        <v>40</v>
      </c>
      <c r="K18" s="16">
        <v>40</v>
      </c>
      <c r="L18" s="6">
        <f t="shared" si="0"/>
        <v>400</v>
      </c>
      <c r="M18" s="66">
        <f t="shared" si="1"/>
        <v>40</v>
      </c>
      <c r="N18" s="59">
        <v>40</v>
      </c>
      <c r="O18" s="16">
        <f t="shared" si="2"/>
        <v>0</v>
      </c>
    </row>
    <row r="19" spans="1:15" ht="31.5" x14ac:dyDescent="0.3">
      <c r="A19" s="14" t="s">
        <v>7</v>
      </c>
      <c r="B19" s="2">
        <v>60</v>
      </c>
      <c r="C19" s="2">
        <v>74</v>
      </c>
      <c r="D19" s="2">
        <v>60</v>
      </c>
      <c r="E19" s="2">
        <v>71</v>
      </c>
      <c r="F19" s="2">
        <v>70</v>
      </c>
      <c r="G19" s="2">
        <v>60</v>
      </c>
      <c r="H19" s="2">
        <v>66</v>
      </c>
      <c r="I19" s="2">
        <v>68</v>
      </c>
      <c r="J19" s="2">
        <v>60</v>
      </c>
      <c r="K19" s="2">
        <v>60</v>
      </c>
      <c r="L19" s="6">
        <f t="shared" si="0"/>
        <v>649</v>
      </c>
      <c r="M19" s="66">
        <f t="shared" si="1"/>
        <v>64.900000000000006</v>
      </c>
      <c r="N19" s="59">
        <v>64</v>
      </c>
      <c r="O19" s="16">
        <f t="shared" si="2"/>
        <v>-0.90000000000000568</v>
      </c>
    </row>
    <row r="20" spans="1:15" ht="31.5" x14ac:dyDescent="0.3">
      <c r="A20" s="14" t="s">
        <v>111</v>
      </c>
      <c r="B20" s="2">
        <v>31</v>
      </c>
      <c r="C20" s="2">
        <v>12</v>
      </c>
      <c r="D20" s="2">
        <v>10</v>
      </c>
      <c r="E20" s="2">
        <v>40</v>
      </c>
      <c r="F20" s="2">
        <v>44</v>
      </c>
      <c r="G20" s="2">
        <v>31</v>
      </c>
      <c r="H20" s="2">
        <v>66</v>
      </c>
      <c r="I20" s="2">
        <v>16</v>
      </c>
      <c r="J20" s="2">
        <v>26</v>
      </c>
      <c r="K20" s="2">
        <v>73</v>
      </c>
      <c r="L20" s="6">
        <f t="shared" si="0"/>
        <v>349</v>
      </c>
      <c r="M20" s="66">
        <f t="shared" si="1"/>
        <v>34.9</v>
      </c>
      <c r="N20" s="59">
        <v>34.4</v>
      </c>
      <c r="O20" s="16">
        <f t="shared" si="2"/>
        <v>-0.5</v>
      </c>
    </row>
    <row r="21" spans="1:15" ht="31.5" x14ac:dyDescent="0.3">
      <c r="A21" s="14" t="s">
        <v>124</v>
      </c>
      <c r="B21" s="2">
        <v>44</v>
      </c>
      <c r="C21" s="2"/>
      <c r="D21" s="2"/>
      <c r="E21" s="2"/>
      <c r="F21" s="2"/>
      <c r="G21" s="2">
        <v>44</v>
      </c>
      <c r="H21" s="2"/>
      <c r="I21" s="2"/>
      <c r="J21" s="2"/>
      <c r="K21" s="6">
        <v>9</v>
      </c>
      <c r="L21" s="6">
        <f t="shared" si="0"/>
        <v>97</v>
      </c>
      <c r="M21" s="66">
        <f t="shared" si="1"/>
        <v>9.6999999999999993</v>
      </c>
      <c r="N21" s="59">
        <v>9.6</v>
      </c>
      <c r="O21" s="16">
        <f t="shared" si="2"/>
        <v>-9.9999999999999645E-2</v>
      </c>
    </row>
    <row r="22" spans="1:15" ht="18.75" x14ac:dyDescent="0.3">
      <c r="A22" s="14" t="s">
        <v>5</v>
      </c>
      <c r="B22" s="2">
        <v>41</v>
      </c>
      <c r="C22" s="2">
        <v>8</v>
      </c>
      <c r="D22" s="2">
        <v>25</v>
      </c>
      <c r="E22" s="2"/>
      <c r="F22" s="2">
        <v>45</v>
      </c>
      <c r="G22" s="2">
        <v>32</v>
      </c>
      <c r="H22" s="2">
        <v>39</v>
      </c>
      <c r="I22" s="2">
        <v>2</v>
      </c>
      <c r="J22" s="2">
        <v>42</v>
      </c>
      <c r="K22" s="2">
        <v>1</v>
      </c>
      <c r="L22" s="6">
        <f t="shared" si="0"/>
        <v>235</v>
      </c>
      <c r="M22" s="66">
        <f t="shared" si="1"/>
        <v>23.5</v>
      </c>
      <c r="N22" s="59">
        <v>23.2</v>
      </c>
      <c r="O22" s="16">
        <f t="shared" si="2"/>
        <v>-0.30000000000000071</v>
      </c>
    </row>
    <row r="23" spans="1:15" ht="31.5" x14ac:dyDescent="0.3">
      <c r="A23" s="14" t="s">
        <v>125</v>
      </c>
      <c r="B23" s="2">
        <v>16</v>
      </c>
      <c r="C23" s="2">
        <v>20</v>
      </c>
      <c r="D23" s="2">
        <v>24</v>
      </c>
      <c r="E23" s="2">
        <v>19</v>
      </c>
      <c r="F23" s="2">
        <v>23</v>
      </c>
      <c r="G23" s="2">
        <v>20</v>
      </c>
      <c r="H23" s="2">
        <v>11</v>
      </c>
      <c r="I23" s="2">
        <v>15</v>
      </c>
      <c r="J23" s="2">
        <v>19</v>
      </c>
      <c r="K23" s="2">
        <v>22</v>
      </c>
      <c r="L23" s="6">
        <f t="shared" si="0"/>
        <v>189</v>
      </c>
      <c r="M23" s="66">
        <f t="shared" si="1"/>
        <v>18.899999999999999</v>
      </c>
      <c r="N23" s="59">
        <v>16.8</v>
      </c>
      <c r="O23" s="16">
        <f t="shared" si="2"/>
        <v>-2.0999999999999979</v>
      </c>
    </row>
    <row r="24" spans="1:15" ht="31.5" x14ac:dyDescent="0.3">
      <c r="A24" s="15" t="s">
        <v>89</v>
      </c>
      <c r="B24" s="16">
        <v>13</v>
      </c>
      <c r="C24" s="16">
        <v>10</v>
      </c>
      <c r="D24" s="16">
        <v>10</v>
      </c>
      <c r="E24" s="16">
        <v>16</v>
      </c>
      <c r="F24" s="16">
        <v>4</v>
      </c>
      <c r="G24" s="16">
        <v>5</v>
      </c>
      <c r="H24" s="16">
        <v>19</v>
      </c>
      <c r="I24" s="16">
        <v>9</v>
      </c>
      <c r="J24" s="16">
        <v>5</v>
      </c>
      <c r="K24" s="16">
        <v>8</v>
      </c>
      <c r="L24" s="6">
        <f t="shared" si="0"/>
        <v>99</v>
      </c>
      <c r="M24" s="66">
        <f t="shared" si="1"/>
        <v>9.9</v>
      </c>
      <c r="N24" s="59">
        <v>9</v>
      </c>
      <c r="O24" s="16">
        <f t="shared" si="2"/>
        <v>-0.90000000000000036</v>
      </c>
    </row>
    <row r="25" spans="1:15" ht="31.5" x14ac:dyDescent="0.3">
      <c r="A25" s="14" t="s">
        <v>126</v>
      </c>
      <c r="B25" s="2"/>
      <c r="C25" s="2">
        <v>40</v>
      </c>
      <c r="D25" s="2"/>
      <c r="E25" s="2">
        <v>40</v>
      </c>
      <c r="F25" s="2"/>
      <c r="G25" s="2">
        <v>30</v>
      </c>
      <c r="H25" s="2"/>
      <c r="I25" s="2">
        <v>40</v>
      </c>
      <c r="J25" s="2"/>
      <c r="K25" s="2"/>
      <c r="L25" s="6">
        <f t="shared" si="0"/>
        <v>150</v>
      </c>
      <c r="M25" s="66">
        <f t="shared" si="1"/>
        <v>15</v>
      </c>
      <c r="N25" s="59">
        <v>16</v>
      </c>
      <c r="O25" s="16">
        <f t="shared" si="2"/>
        <v>1</v>
      </c>
    </row>
    <row r="26" spans="1:15" ht="31.5" x14ac:dyDescent="0.3">
      <c r="A26" s="14" t="s">
        <v>127</v>
      </c>
      <c r="B26" s="2"/>
      <c r="C26" s="2"/>
      <c r="D26" s="2">
        <v>1</v>
      </c>
      <c r="E26" s="2"/>
      <c r="F26" s="2"/>
      <c r="G26" s="2">
        <v>1</v>
      </c>
      <c r="H26" s="2"/>
      <c r="I26" s="2">
        <v>1</v>
      </c>
      <c r="J26" s="2"/>
      <c r="K26" s="2">
        <v>1</v>
      </c>
      <c r="L26" s="6">
        <f t="shared" si="0"/>
        <v>4</v>
      </c>
      <c r="M26" s="66">
        <f t="shared" si="1"/>
        <v>0.4</v>
      </c>
      <c r="N26" s="59">
        <v>0.5</v>
      </c>
      <c r="O26" s="16">
        <f t="shared" si="2"/>
        <v>9.9999999999999978E-2</v>
      </c>
    </row>
    <row r="27" spans="1:15" ht="18.75" x14ac:dyDescent="0.3">
      <c r="A27" s="14" t="s">
        <v>112</v>
      </c>
      <c r="B27" s="2"/>
      <c r="C27" s="2">
        <v>3</v>
      </c>
      <c r="D27" s="2"/>
      <c r="E27" s="2"/>
      <c r="F27" s="2">
        <v>3</v>
      </c>
      <c r="G27" s="2"/>
      <c r="H27" s="2"/>
      <c r="I27" s="2"/>
      <c r="J27" s="2"/>
      <c r="K27" s="2"/>
      <c r="L27" s="6">
        <f t="shared" si="0"/>
        <v>6</v>
      </c>
      <c r="M27" s="66">
        <f t="shared" si="1"/>
        <v>0.6</v>
      </c>
      <c r="N27" s="59">
        <v>0.5</v>
      </c>
      <c r="O27" s="16">
        <f t="shared" si="2"/>
        <v>-9.9999999999999978E-2</v>
      </c>
    </row>
    <row r="28" spans="1:15" ht="31.5" x14ac:dyDescent="0.3">
      <c r="A28" s="14" t="s">
        <v>6</v>
      </c>
      <c r="B28" s="2">
        <v>2</v>
      </c>
      <c r="C28" s="2"/>
      <c r="D28" s="2"/>
      <c r="E28" s="2">
        <v>2</v>
      </c>
      <c r="F28" s="2"/>
      <c r="G28" s="2"/>
      <c r="H28" s="2">
        <v>2</v>
      </c>
      <c r="I28" s="2"/>
      <c r="J28" s="2">
        <v>2</v>
      </c>
      <c r="K28" s="2"/>
      <c r="L28" s="6">
        <f t="shared" si="0"/>
        <v>8</v>
      </c>
      <c r="M28" s="66">
        <f t="shared" si="1"/>
        <v>0.8</v>
      </c>
      <c r="N28" s="59">
        <v>1</v>
      </c>
      <c r="O28" s="16">
        <f t="shared" si="2"/>
        <v>0.19999999999999996</v>
      </c>
    </row>
    <row r="29" spans="1:15" ht="18.75" x14ac:dyDescent="0.3">
      <c r="A29" s="14" t="s">
        <v>128</v>
      </c>
      <c r="B29" s="2">
        <v>38</v>
      </c>
      <c r="C29" s="2">
        <v>57</v>
      </c>
      <c r="D29" s="2">
        <v>31</v>
      </c>
      <c r="E29" s="2">
        <v>38</v>
      </c>
      <c r="F29" s="2">
        <v>48</v>
      </c>
      <c r="G29" s="2">
        <v>38</v>
      </c>
      <c r="H29" s="2">
        <v>54</v>
      </c>
      <c r="I29" s="2">
        <v>29</v>
      </c>
      <c r="J29" s="2">
        <v>39</v>
      </c>
      <c r="K29" s="2">
        <v>36</v>
      </c>
      <c r="L29" s="6">
        <f t="shared" si="0"/>
        <v>408</v>
      </c>
      <c r="M29" s="66">
        <f t="shared" si="1"/>
        <v>40.799999999999997</v>
      </c>
      <c r="N29" s="59">
        <v>38</v>
      </c>
      <c r="O29" s="16">
        <f t="shared" si="2"/>
        <v>-2.7999999999999972</v>
      </c>
    </row>
    <row r="30" spans="1:15" ht="31.5" x14ac:dyDescent="0.3">
      <c r="A30" s="14" t="s">
        <v>113</v>
      </c>
      <c r="B30" s="2">
        <v>0.8</v>
      </c>
      <c r="C30" s="2"/>
      <c r="D30" s="2">
        <v>0.47</v>
      </c>
      <c r="E30" s="2"/>
      <c r="F30" s="2">
        <v>1.3</v>
      </c>
      <c r="G30" s="2">
        <v>0.9</v>
      </c>
      <c r="H30" s="2">
        <v>1.2</v>
      </c>
      <c r="I30" s="2"/>
      <c r="J30" s="2">
        <v>0.48</v>
      </c>
      <c r="K30" s="2"/>
      <c r="L30" s="6">
        <f t="shared" si="0"/>
        <v>5.15</v>
      </c>
      <c r="M30" s="66">
        <f t="shared" si="1"/>
        <v>0.51500000000000001</v>
      </c>
      <c r="N30" s="59">
        <v>0.4</v>
      </c>
      <c r="O30" s="16">
        <f t="shared" si="2"/>
        <v>-0.11499999999999999</v>
      </c>
    </row>
    <row r="31" spans="1:15" ht="47.25" x14ac:dyDescent="0.3">
      <c r="A31" s="14" t="s">
        <v>114</v>
      </c>
      <c r="B31" s="2">
        <v>5.4</v>
      </c>
      <c r="C31" s="2"/>
      <c r="D31" s="2"/>
      <c r="E31" s="2"/>
      <c r="F31" s="2">
        <v>5.4</v>
      </c>
      <c r="G31" s="2"/>
      <c r="H31" s="2"/>
      <c r="I31" s="2"/>
      <c r="J31" s="2">
        <v>5.4</v>
      </c>
      <c r="K31" s="2"/>
      <c r="L31" s="6">
        <f t="shared" si="0"/>
        <v>16.200000000000003</v>
      </c>
      <c r="M31" s="66">
        <f t="shared" si="1"/>
        <v>1.6200000000000003</v>
      </c>
      <c r="N31" s="59">
        <v>2</v>
      </c>
      <c r="O31" s="16">
        <f t="shared" si="2"/>
        <v>0.37999999999999967</v>
      </c>
    </row>
    <row r="32" spans="1:15" ht="31.5" x14ac:dyDescent="0.3">
      <c r="A32" s="15" t="s">
        <v>129</v>
      </c>
      <c r="B32" s="16">
        <v>5</v>
      </c>
      <c r="C32" s="16">
        <v>5</v>
      </c>
      <c r="D32" s="16">
        <v>5</v>
      </c>
      <c r="E32" s="16">
        <v>5</v>
      </c>
      <c r="F32" s="16">
        <v>5</v>
      </c>
      <c r="G32" s="16">
        <v>4</v>
      </c>
      <c r="H32" s="16">
        <v>5</v>
      </c>
      <c r="I32" s="16">
        <v>5</v>
      </c>
      <c r="J32" s="16">
        <v>5</v>
      </c>
      <c r="K32" s="16">
        <v>4</v>
      </c>
      <c r="L32" s="6">
        <f t="shared" si="0"/>
        <v>48</v>
      </c>
      <c r="M32" s="66">
        <f t="shared" si="1"/>
        <v>4.8</v>
      </c>
      <c r="N32" s="59">
        <v>4.8</v>
      </c>
      <c r="O32" s="16">
        <f t="shared" si="2"/>
        <v>0</v>
      </c>
    </row>
    <row r="33" spans="1:17" ht="18.75" x14ac:dyDescent="0.3">
      <c r="A33" s="15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6">
        <f t="shared" si="0"/>
        <v>0</v>
      </c>
      <c r="M33" s="66">
        <f t="shared" si="1"/>
        <v>0</v>
      </c>
      <c r="N33" s="59"/>
      <c r="O33" s="16">
        <f t="shared" si="2"/>
        <v>0</v>
      </c>
      <c r="Q33" t="s">
        <v>87</v>
      </c>
    </row>
    <row r="34" spans="1:17" ht="31.5" x14ac:dyDescent="0.3">
      <c r="A34" s="54" t="s">
        <v>130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55">
        <f t="shared" si="0"/>
        <v>0</v>
      </c>
      <c r="M34" s="67">
        <f t="shared" si="1"/>
        <v>0</v>
      </c>
      <c r="N34" s="64"/>
      <c r="O34" s="56">
        <f t="shared" si="2"/>
        <v>0</v>
      </c>
    </row>
    <row r="35" spans="1:17" ht="18.75" x14ac:dyDescent="0.3">
      <c r="A35" s="57" t="s">
        <v>115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5">
        <f t="shared" si="0"/>
        <v>0</v>
      </c>
      <c r="M35" s="67">
        <f>'Сводная таблица 3-7'!$C$76</f>
        <v>59.208000000000006</v>
      </c>
      <c r="N35" s="64">
        <v>54</v>
      </c>
      <c r="O35" s="56">
        <f t="shared" si="2"/>
        <v>-5.2080000000000055</v>
      </c>
    </row>
    <row r="36" spans="1:17" ht="18.75" x14ac:dyDescent="0.3">
      <c r="A36" s="57" t="s">
        <v>116</v>
      </c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5">
        <f t="shared" si="0"/>
        <v>0</v>
      </c>
      <c r="M36" s="67">
        <f>'Сводная таблица 3-7'!$D$76</f>
        <v>57.194000000000003</v>
      </c>
      <c r="N36" s="64">
        <v>60</v>
      </c>
      <c r="O36" s="56">
        <f t="shared" si="2"/>
        <v>2.8059999999999974</v>
      </c>
    </row>
    <row r="37" spans="1:17" ht="18.75" x14ac:dyDescent="0.3">
      <c r="A37" s="54" t="s">
        <v>117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55">
        <f t="shared" si="0"/>
        <v>0</v>
      </c>
      <c r="M37" s="67">
        <f>'Сводная таблица 3-7'!$E$76</f>
        <v>223.017</v>
      </c>
      <c r="N37" s="64">
        <v>261</v>
      </c>
      <c r="O37" s="56">
        <f t="shared" si="2"/>
        <v>37.983000000000004</v>
      </c>
    </row>
    <row r="38" spans="1:17" ht="31.5" x14ac:dyDescent="0.3">
      <c r="A38" s="54" t="s">
        <v>118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55">
        <f t="shared" si="0"/>
        <v>0</v>
      </c>
      <c r="M38" s="67">
        <f>'Сводная таблица 3-7'!$F$76</f>
        <v>1659.5920999999998</v>
      </c>
      <c r="N38" s="64">
        <v>1800</v>
      </c>
      <c r="O38" s="56">
        <f t="shared" si="2"/>
        <v>140.40790000000015</v>
      </c>
    </row>
    <row r="40" spans="1:17" x14ac:dyDescent="0.25">
      <c r="A40" t="s">
        <v>182</v>
      </c>
    </row>
  </sheetData>
  <mergeCells count="1">
    <mergeCell ref="B1:M1"/>
  </mergeCells>
  <pageMargins left="3.937007874015748E-2" right="0" top="0" bottom="0" header="0.31496062992125984" footer="0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J31"/>
  <sheetViews>
    <sheetView workbookViewId="0">
      <selection activeCell="C18" sqref="C18"/>
    </sheetView>
  </sheetViews>
  <sheetFormatPr defaultRowHeight="15" x14ac:dyDescent="0.25"/>
  <cols>
    <col min="1" max="1" width="6.28515625" customWidth="1"/>
    <col min="2" max="2" width="11.28515625" customWidth="1"/>
    <col min="3" max="3" width="19.28515625" customWidth="1"/>
    <col min="4" max="4" width="10" customWidth="1"/>
    <col min="5" max="5" width="8.28515625" customWidth="1"/>
    <col min="6" max="6" width="9.28515625" customWidth="1"/>
    <col min="7" max="7" width="8.85546875" customWidth="1"/>
    <col min="8" max="8" width="15.28515625" customWidth="1"/>
    <col min="9" max="9" width="10.28515625" customWidth="1"/>
    <col min="10" max="10" width="11.28515625" customWidth="1"/>
  </cols>
  <sheetData>
    <row r="1" spans="1:10" ht="14.45" customHeight="1" x14ac:dyDescent="0.25">
      <c r="A1" s="68" t="s">
        <v>9</v>
      </c>
      <c r="B1" s="68" t="s">
        <v>11</v>
      </c>
      <c r="C1" s="68" t="s">
        <v>12</v>
      </c>
      <c r="D1" s="68" t="s">
        <v>13</v>
      </c>
      <c r="E1" s="69" t="s">
        <v>14</v>
      </c>
      <c r="F1" s="69"/>
      <c r="G1" s="69"/>
      <c r="H1" s="68" t="s">
        <v>15</v>
      </c>
      <c r="I1" s="69" t="s">
        <v>16</v>
      </c>
      <c r="J1" s="31" t="s">
        <v>10</v>
      </c>
    </row>
    <row r="2" spans="1:10" x14ac:dyDescent="0.25">
      <c r="A2" s="68"/>
      <c r="B2" s="68"/>
      <c r="C2" s="68"/>
      <c r="D2" s="68"/>
      <c r="E2" s="40" t="s">
        <v>17</v>
      </c>
      <c r="F2" s="40" t="s">
        <v>18</v>
      </c>
      <c r="G2" s="41" t="s">
        <v>19</v>
      </c>
      <c r="H2" s="68"/>
      <c r="I2" s="69"/>
      <c r="J2" s="32"/>
    </row>
    <row r="3" spans="1:10" x14ac:dyDescent="0.25">
      <c r="A3" s="68"/>
      <c r="B3" s="68"/>
      <c r="C3" s="68"/>
      <c r="D3" s="30" t="s">
        <v>21</v>
      </c>
      <c r="E3" s="30" t="s">
        <v>21</v>
      </c>
      <c r="F3" s="30" t="s">
        <v>21</v>
      </c>
      <c r="G3" s="30" t="s">
        <v>21</v>
      </c>
      <c r="H3" s="30" t="s">
        <v>21</v>
      </c>
      <c r="I3" s="30" t="s">
        <v>21</v>
      </c>
      <c r="J3" s="9"/>
    </row>
    <row r="4" spans="1:10" ht="26.25" x14ac:dyDescent="0.25">
      <c r="A4" s="70" t="s">
        <v>41</v>
      </c>
      <c r="B4" s="10" t="s">
        <v>136</v>
      </c>
      <c r="C4" s="9" t="s">
        <v>135</v>
      </c>
      <c r="D4" s="8">
        <v>200</v>
      </c>
      <c r="E4" s="8">
        <v>5.54</v>
      </c>
      <c r="F4" s="8">
        <v>9.0299999999999994</v>
      </c>
      <c r="G4" s="8">
        <v>32.5</v>
      </c>
      <c r="H4" s="8">
        <v>236.21</v>
      </c>
      <c r="I4" s="8">
        <v>1.53</v>
      </c>
      <c r="J4" s="1">
        <v>283</v>
      </c>
    </row>
    <row r="5" spans="1:10" ht="24.75" customHeight="1" x14ac:dyDescent="0.25">
      <c r="A5" s="71"/>
      <c r="B5" s="8"/>
      <c r="C5" s="9" t="s">
        <v>7</v>
      </c>
      <c r="D5" s="8">
        <v>30</v>
      </c>
      <c r="E5" s="8">
        <v>2.2799999999999998</v>
      </c>
      <c r="F5" s="8">
        <v>0.24</v>
      </c>
      <c r="G5" s="8">
        <v>14.76</v>
      </c>
      <c r="H5" s="8">
        <v>70.5</v>
      </c>
      <c r="I5" s="8">
        <v>0</v>
      </c>
      <c r="J5" s="1">
        <v>122</v>
      </c>
    </row>
    <row r="6" spans="1:10" ht="26.25" x14ac:dyDescent="0.25">
      <c r="A6" s="71"/>
      <c r="B6" s="8"/>
      <c r="C6" s="9" t="s">
        <v>52</v>
      </c>
      <c r="D6" s="8">
        <v>200</v>
      </c>
      <c r="E6" s="8">
        <v>1.4</v>
      </c>
      <c r="F6" s="8">
        <v>0.02</v>
      </c>
      <c r="G6" s="8">
        <v>17.350000000000001</v>
      </c>
      <c r="H6" s="12">
        <v>75.180000000000007</v>
      </c>
      <c r="I6" s="8">
        <v>0.12</v>
      </c>
      <c r="J6" s="1">
        <v>515</v>
      </c>
    </row>
    <row r="7" spans="1:10" x14ac:dyDescent="0.25">
      <c r="A7" s="71"/>
      <c r="C7" s="21" t="s">
        <v>90</v>
      </c>
      <c r="D7" s="22">
        <v>30</v>
      </c>
      <c r="E7" s="22">
        <v>2.25</v>
      </c>
      <c r="F7" s="22">
        <v>0.87</v>
      </c>
      <c r="G7" s="22">
        <v>15.42</v>
      </c>
      <c r="H7" s="33">
        <v>78.599999999999994</v>
      </c>
      <c r="I7" s="22">
        <v>0</v>
      </c>
      <c r="J7" s="1">
        <v>125</v>
      </c>
    </row>
    <row r="8" spans="1:10" x14ac:dyDescent="0.25">
      <c r="A8" s="71"/>
      <c r="B8" s="8"/>
      <c r="C8" s="8" t="s">
        <v>169</v>
      </c>
      <c r="D8" s="8">
        <v>20</v>
      </c>
      <c r="E8" s="8">
        <v>2.5499999999999998</v>
      </c>
      <c r="F8" s="8">
        <v>2.2999999999999998</v>
      </c>
      <c r="G8" s="8">
        <v>0.15</v>
      </c>
      <c r="H8" s="8">
        <v>31.5</v>
      </c>
      <c r="I8" s="8">
        <v>0</v>
      </c>
      <c r="J8" s="1">
        <v>310</v>
      </c>
    </row>
    <row r="9" spans="1:10" x14ac:dyDescent="0.25">
      <c r="A9" s="71"/>
      <c r="B9" s="10"/>
      <c r="C9" s="8" t="s">
        <v>44</v>
      </c>
      <c r="D9" s="11">
        <f>D4+D5+D6+D7+D8</f>
        <v>480</v>
      </c>
      <c r="E9" s="11">
        <f t="shared" ref="E9:I9" si="0">E4+E5+E6+E7+E8</f>
        <v>14.02</v>
      </c>
      <c r="F9" s="11">
        <f t="shared" si="0"/>
        <v>12.459999999999997</v>
      </c>
      <c r="G9" s="11">
        <f t="shared" si="0"/>
        <v>80.180000000000007</v>
      </c>
      <c r="H9" s="11">
        <f t="shared" si="0"/>
        <v>491.99</v>
      </c>
      <c r="I9" s="11">
        <f t="shared" si="0"/>
        <v>1.65</v>
      </c>
      <c r="J9" s="1"/>
    </row>
    <row r="10" spans="1:10" hidden="1" x14ac:dyDescent="0.25">
      <c r="A10" s="71"/>
      <c r="B10" s="9"/>
      <c r="C10" s="8"/>
      <c r="D10" s="8"/>
      <c r="E10" s="8"/>
      <c r="F10" s="8"/>
      <c r="G10" s="8"/>
      <c r="H10" s="8"/>
      <c r="I10" s="8"/>
      <c r="J10" s="1"/>
    </row>
    <row r="11" spans="1:10" ht="24.75" customHeight="1" x14ac:dyDescent="0.25">
      <c r="A11" s="71"/>
      <c r="B11" s="23" t="s">
        <v>43</v>
      </c>
      <c r="C11" s="8" t="s">
        <v>96</v>
      </c>
      <c r="D11" s="13">
        <v>100</v>
      </c>
      <c r="E11" s="13">
        <v>0.5</v>
      </c>
      <c r="F11" s="13">
        <v>0.1</v>
      </c>
      <c r="G11" s="13">
        <v>10.1</v>
      </c>
      <c r="H11" s="13">
        <v>46</v>
      </c>
      <c r="I11" s="13">
        <v>2</v>
      </c>
      <c r="J11" s="1">
        <v>532</v>
      </c>
    </row>
    <row r="12" spans="1:10" x14ac:dyDescent="0.25">
      <c r="A12" s="71"/>
      <c r="B12" s="23"/>
      <c r="C12" s="8" t="s">
        <v>44</v>
      </c>
      <c r="D12" s="13">
        <f>D11</f>
        <v>100</v>
      </c>
      <c r="E12" s="13">
        <f t="shared" ref="E12:I12" si="1">E11</f>
        <v>0.5</v>
      </c>
      <c r="F12" s="13">
        <f t="shared" si="1"/>
        <v>0.1</v>
      </c>
      <c r="G12" s="13">
        <f t="shared" si="1"/>
        <v>10.1</v>
      </c>
      <c r="H12" s="13">
        <f t="shared" si="1"/>
        <v>46</v>
      </c>
      <c r="I12" s="13">
        <f t="shared" si="1"/>
        <v>2</v>
      </c>
      <c r="J12" s="1"/>
    </row>
    <row r="13" spans="1:10" x14ac:dyDescent="0.25">
      <c r="A13" s="71"/>
      <c r="B13" s="10" t="s">
        <v>137</v>
      </c>
      <c r="C13" s="8" t="s">
        <v>94</v>
      </c>
      <c r="D13" s="8">
        <v>80</v>
      </c>
      <c r="E13" s="8">
        <v>1.01</v>
      </c>
      <c r="F13" s="8">
        <v>8.16</v>
      </c>
      <c r="G13" s="8">
        <v>5.86</v>
      </c>
      <c r="H13" s="8">
        <v>101.6</v>
      </c>
      <c r="I13" s="8">
        <v>1.31</v>
      </c>
      <c r="J13" s="1">
        <v>90</v>
      </c>
    </row>
    <row r="14" spans="1:10" ht="26.25" x14ac:dyDescent="0.25">
      <c r="A14" s="71"/>
      <c r="B14" s="8"/>
      <c r="C14" s="9" t="s">
        <v>84</v>
      </c>
      <c r="D14" s="8">
        <v>250</v>
      </c>
      <c r="E14" s="8">
        <v>1.77</v>
      </c>
      <c r="F14" s="8">
        <v>5.13</v>
      </c>
      <c r="G14" s="8">
        <v>11.24</v>
      </c>
      <c r="H14" s="8">
        <v>101.56</v>
      </c>
      <c r="I14" s="8">
        <v>13.38</v>
      </c>
      <c r="J14" s="1">
        <v>142</v>
      </c>
    </row>
    <row r="15" spans="1:10" x14ac:dyDescent="0.25">
      <c r="A15" s="71"/>
      <c r="B15" s="8"/>
      <c r="C15" s="8" t="s">
        <v>46</v>
      </c>
      <c r="D15" s="8">
        <v>15</v>
      </c>
      <c r="E15" s="8">
        <v>4.08</v>
      </c>
      <c r="F15" s="8">
        <v>2.92</v>
      </c>
      <c r="G15" s="8">
        <v>0</v>
      </c>
      <c r="H15" s="8">
        <v>41.6</v>
      </c>
      <c r="I15" s="8">
        <v>0</v>
      </c>
      <c r="J15" s="1">
        <v>368</v>
      </c>
    </row>
    <row r="16" spans="1:10" x14ac:dyDescent="0.25">
      <c r="A16" s="71"/>
      <c r="B16" s="8"/>
      <c r="C16" s="8" t="s">
        <v>2</v>
      </c>
      <c r="D16" s="8">
        <v>8</v>
      </c>
      <c r="E16" s="8">
        <v>0.21</v>
      </c>
      <c r="F16" s="8">
        <v>1.2</v>
      </c>
      <c r="G16" s="8">
        <v>0.28999999999999998</v>
      </c>
      <c r="H16" s="8">
        <v>12.96</v>
      </c>
      <c r="I16" s="8">
        <v>0.03</v>
      </c>
      <c r="J16" s="1">
        <v>491</v>
      </c>
    </row>
    <row r="17" spans="1:10" x14ac:dyDescent="0.25">
      <c r="A17" s="71"/>
      <c r="B17" s="8"/>
      <c r="C17" s="9" t="s">
        <v>170</v>
      </c>
      <c r="D17" s="8">
        <v>180</v>
      </c>
      <c r="E17" s="8">
        <v>0.11</v>
      </c>
      <c r="F17" s="8">
        <v>7.0000000000000007E-2</v>
      </c>
      <c r="G17" s="8">
        <v>19.03</v>
      </c>
      <c r="H17" s="8">
        <v>77.2</v>
      </c>
      <c r="I17" s="8">
        <v>10.8</v>
      </c>
      <c r="J17" s="1">
        <v>519</v>
      </c>
    </row>
    <row r="18" spans="1:10" x14ac:dyDescent="0.25">
      <c r="A18" s="71"/>
      <c r="B18" s="8"/>
      <c r="C18" s="9" t="s">
        <v>141</v>
      </c>
      <c r="D18" s="8">
        <v>130</v>
      </c>
      <c r="E18" s="8">
        <v>4.79</v>
      </c>
      <c r="F18" s="8">
        <v>5.4</v>
      </c>
      <c r="G18" s="8">
        <v>29.33</v>
      </c>
      <c r="H18" s="8">
        <v>191.02</v>
      </c>
      <c r="I18" s="8">
        <v>0</v>
      </c>
      <c r="J18" s="1">
        <v>432</v>
      </c>
    </row>
    <row r="19" spans="1:10" ht="26.25" x14ac:dyDescent="0.25">
      <c r="A19" s="71"/>
      <c r="B19" s="8"/>
      <c r="C19" s="9" t="s">
        <v>164</v>
      </c>
      <c r="D19" s="8">
        <v>60</v>
      </c>
      <c r="E19" s="8">
        <v>10.58</v>
      </c>
      <c r="F19" s="8">
        <v>9.8699999999999992</v>
      </c>
      <c r="G19" s="8">
        <v>1.01</v>
      </c>
      <c r="H19" s="8">
        <v>135.22999999999999</v>
      </c>
      <c r="I19" s="8">
        <v>0.24</v>
      </c>
      <c r="J19" s="1">
        <v>377</v>
      </c>
    </row>
    <row r="20" spans="1:10" x14ac:dyDescent="0.25">
      <c r="A20" s="71"/>
      <c r="B20" s="8"/>
      <c r="C20" s="9" t="s">
        <v>54</v>
      </c>
      <c r="D20" s="8">
        <v>20</v>
      </c>
      <c r="E20" s="8">
        <v>0.31</v>
      </c>
      <c r="F20" s="8">
        <v>1.88</v>
      </c>
      <c r="G20" s="8">
        <v>0.68</v>
      </c>
      <c r="H20" s="8">
        <v>21.17</v>
      </c>
      <c r="I20" s="8">
        <v>0.02</v>
      </c>
      <c r="J20" s="1">
        <v>454</v>
      </c>
    </row>
    <row r="21" spans="1:10" x14ac:dyDescent="0.25">
      <c r="A21" s="71"/>
      <c r="B21" s="8"/>
      <c r="C21" s="9" t="s">
        <v>8</v>
      </c>
      <c r="D21" s="8">
        <v>40</v>
      </c>
      <c r="E21" s="8">
        <v>2.64</v>
      </c>
      <c r="F21" s="8">
        <v>0.48</v>
      </c>
      <c r="G21" s="8">
        <v>13.36</v>
      </c>
      <c r="H21" s="8">
        <v>69.599999999999994</v>
      </c>
      <c r="I21" s="8">
        <v>0</v>
      </c>
      <c r="J21" s="1">
        <v>123</v>
      </c>
    </row>
    <row r="22" spans="1:10" x14ac:dyDescent="0.25">
      <c r="A22" s="71"/>
      <c r="B22" s="8"/>
      <c r="C22" s="8" t="s">
        <v>44</v>
      </c>
      <c r="D22" s="11">
        <f>D13+D14+D15+D16+D17+D18+D19+D20+D21</f>
        <v>783</v>
      </c>
      <c r="E22" s="11">
        <f t="shared" ref="E22:I22" si="2">E13+E14+E15+E16+E17+E18+E19+E20+E21</f>
        <v>25.5</v>
      </c>
      <c r="F22" s="11">
        <f t="shared" si="2"/>
        <v>35.11</v>
      </c>
      <c r="G22" s="11">
        <f t="shared" si="2"/>
        <v>80.800000000000011</v>
      </c>
      <c r="H22" s="11">
        <f t="shared" si="2"/>
        <v>751.93999999999994</v>
      </c>
      <c r="I22" s="11">
        <f t="shared" si="2"/>
        <v>25.78</v>
      </c>
      <c r="J22" s="1"/>
    </row>
    <row r="23" spans="1:10" x14ac:dyDescent="0.25">
      <c r="A23" s="71"/>
      <c r="B23" s="8"/>
      <c r="C23" s="8"/>
      <c r="D23" s="13"/>
      <c r="E23" s="13"/>
      <c r="F23" s="13"/>
      <c r="G23" s="13"/>
      <c r="H23" s="13"/>
      <c r="I23" s="13"/>
      <c r="J23" s="1"/>
    </row>
    <row r="24" spans="1:10" x14ac:dyDescent="0.25">
      <c r="A24" s="71"/>
      <c r="B24" s="8" t="s">
        <v>62</v>
      </c>
      <c r="C24" s="8" t="s">
        <v>167</v>
      </c>
      <c r="D24" s="8">
        <v>60</v>
      </c>
      <c r="E24" s="8">
        <v>4.76</v>
      </c>
      <c r="F24" s="8">
        <v>5.01</v>
      </c>
      <c r="G24" s="8">
        <v>35.71</v>
      </c>
      <c r="H24" s="8">
        <v>206.92</v>
      </c>
      <c r="I24" s="8">
        <v>0</v>
      </c>
      <c r="J24" s="1">
        <v>577</v>
      </c>
    </row>
    <row r="25" spans="1:10" x14ac:dyDescent="0.25">
      <c r="A25" s="71"/>
      <c r="B25" s="8"/>
      <c r="C25" s="8" t="s">
        <v>56</v>
      </c>
      <c r="D25" s="8">
        <v>200</v>
      </c>
      <c r="E25" s="8">
        <v>10</v>
      </c>
      <c r="F25" s="8">
        <v>6.4</v>
      </c>
      <c r="G25" s="8">
        <v>17</v>
      </c>
      <c r="H25" s="8">
        <v>174</v>
      </c>
      <c r="I25" s="8">
        <v>1.2</v>
      </c>
      <c r="J25" s="1">
        <v>531</v>
      </c>
    </row>
    <row r="26" spans="1:10" x14ac:dyDescent="0.25">
      <c r="A26" s="71"/>
      <c r="B26" s="8"/>
      <c r="C26" s="8" t="s">
        <v>81</v>
      </c>
      <c r="D26" s="8">
        <v>60</v>
      </c>
      <c r="E26" s="8">
        <v>0.24</v>
      </c>
      <c r="F26" s="8">
        <v>0.24</v>
      </c>
      <c r="G26" s="8">
        <v>6.24</v>
      </c>
      <c r="H26" s="8">
        <v>27</v>
      </c>
      <c r="I26" s="8">
        <v>6</v>
      </c>
      <c r="J26" s="1">
        <v>126</v>
      </c>
    </row>
    <row r="27" spans="1:10" x14ac:dyDescent="0.25">
      <c r="A27" s="71"/>
      <c r="B27" s="8"/>
      <c r="C27" s="8" t="s">
        <v>44</v>
      </c>
      <c r="D27" s="8">
        <f>D24+D25+D26</f>
        <v>320</v>
      </c>
      <c r="E27" s="8">
        <f t="shared" ref="E27:I27" si="3">E24+E25+E26</f>
        <v>15</v>
      </c>
      <c r="F27" s="8">
        <f t="shared" si="3"/>
        <v>11.65</v>
      </c>
      <c r="G27" s="8">
        <f t="shared" si="3"/>
        <v>58.95</v>
      </c>
      <c r="H27" s="8">
        <f t="shared" si="3"/>
        <v>407.91999999999996</v>
      </c>
      <c r="I27" s="8">
        <f t="shared" si="3"/>
        <v>7.2</v>
      </c>
      <c r="J27" s="1"/>
    </row>
    <row r="28" spans="1:10" x14ac:dyDescent="0.25">
      <c r="A28" s="71"/>
      <c r="B28" s="8"/>
      <c r="C28" s="8" t="s">
        <v>48</v>
      </c>
      <c r="D28" s="11">
        <f>D9+D12+D22+D27</f>
        <v>1683</v>
      </c>
      <c r="E28" s="11">
        <f t="shared" ref="E28:I28" si="4">E9+E12+E22+E27</f>
        <v>55.019999999999996</v>
      </c>
      <c r="F28" s="11">
        <f t="shared" si="4"/>
        <v>59.319999999999993</v>
      </c>
      <c r="G28" s="11">
        <f t="shared" si="4"/>
        <v>230.03000000000003</v>
      </c>
      <c r="H28" s="11">
        <f t="shared" si="4"/>
        <v>1697.85</v>
      </c>
      <c r="I28" s="11">
        <f t="shared" si="4"/>
        <v>36.630000000000003</v>
      </c>
      <c r="J28" s="1"/>
    </row>
    <row r="29" spans="1:10" x14ac:dyDescent="0.25">
      <c r="A29" s="71"/>
      <c r="B29" s="8"/>
      <c r="C29" s="8"/>
      <c r="D29" s="13"/>
      <c r="E29" s="13"/>
      <c r="F29" s="13"/>
      <c r="G29" s="13"/>
      <c r="H29" s="13"/>
      <c r="I29" s="13"/>
      <c r="J29" s="1"/>
    </row>
    <row r="30" spans="1:10" ht="11.25" customHeight="1" x14ac:dyDescent="0.25">
      <c r="A30" s="71"/>
      <c r="B30" s="8"/>
      <c r="C30" s="8"/>
      <c r="D30" s="13"/>
      <c r="E30" s="13"/>
      <c r="F30" s="13"/>
      <c r="G30" s="13"/>
      <c r="H30" s="13"/>
      <c r="I30" s="13"/>
      <c r="J30" s="1"/>
    </row>
    <row r="31" spans="1:10" hidden="1" x14ac:dyDescent="0.25">
      <c r="A31" s="83"/>
      <c r="B31" s="8"/>
      <c r="C31" s="8"/>
      <c r="D31" s="8"/>
      <c r="E31" s="8"/>
      <c r="F31" s="8"/>
      <c r="G31" s="8"/>
      <c r="H31" s="8"/>
      <c r="I31" s="8"/>
      <c r="J31" s="1"/>
    </row>
  </sheetData>
  <mergeCells count="8">
    <mergeCell ref="A4:A31"/>
    <mergeCell ref="H1:H2"/>
    <mergeCell ref="I1:I2"/>
    <mergeCell ref="A1:A3"/>
    <mergeCell ref="B1:B3"/>
    <mergeCell ref="C1:C3"/>
    <mergeCell ref="D1:D2"/>
    <mergeCell ref="E1:G1"/>
  </mergeCells>
  <pageMargins left="0.25" right="0.25" top="0.75" bottom="0.75" header="0.3" footer="0.3"/>
  <pageSetup paperSize="9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J29"/>
  <sheetViews>
    <sheetView topLeftCell="A16" workbookViewId="0">
      <selection activeCell="L28" sqref="L28"/>
    </sheetView>
  </sheetViews>
  <sheetFormatPr defaultRowHeight="15" x14ac:dyDescent="0.25"/>
  <cols>
    <col min="1" max="1" width="6.28515625" customWidth="1"/>
    <col min="2" max="2" width="13" customWidth="1"/>
    <col min="3" max="3" width="19.28515625" customWidth="1"/>
    <col min="4" max="4" width="10" customWidth="1"/>
    <col min="5" max="5" width="8.28515625" customWidth="1"/>
    <col min="6" max="6" width="9.28515625" customWidth="1"/>
    <col min="7" max="7" width="8.85546875" customWidth="1"/>
    <col min="8" max="8" width="15.28515625" customWidth="1"/>
    <col min="9" max="9" width="10.28515625" customWidth="1"/>
    <col min="10" max="10" width="11.28515625" customWidth="1"/>
  </cols>
  <sheetData>
    <row r="1" spans="1:10" ht="14.45" customHeight="1" x14ac:dyDescent="0.25">
      <c r="A1" s="68" t="s">
        <v>9</v>
      </c>
      <c r="B1" s="68" t="s">
        <v>11</v>
      </c>
      <c r="C1" s="68" t="s">
        <v>12</v>
      </c>
      <c r="D1" s="68" t="s">
        <v>13</v>
      </c>
      <c r="E1" s="69" t="s">
        <v>14</v>
      </c>
      <c r="F1" s="69"/>
      <c r="G1" s="69"/>
      <c r="H1" s="68" t="s">
        <v>15</v>
      </c>
      <c r="I1" s="69" t="s">
        <v>16</v>
      </c>
      <c r="J1" s="31" t="s">
        <v>10</v>
      </c>
    </row>
    <row r="2" spans="1:10" x14ac:dyDescent="0.25">
      <c r="A2" s="68"/>
      <c r="B2" s="68"/>
      <c r="C2" s="68"/>
      <c r="D2" s="68"/>
      <c r="E2" s="42" t="s">
        <v>17</v>
      </c>
      <c r="F2" s="42" t="s">
        <v>18</v>
      </c>
      <c r="G2" s="43" t="s">
        <v>19</v>
      </c>
      <c r="H2" s="68"/>
      <c r="I2" s="69"/>
      <c r="J2" s="32"/>
    </row>
    <row r="3" spans="1:10" x14ac:dyDescent="0.25">
      <c r="A3" s="68"/>
      <c r="B3" s="68"/>
      <c r="C3" s="68"/>
      <c r="D3" s="30" t="s">
        <v>21</v>
      </c>
      <c r="E3" s="30" t="s">
        <v>21</v>
      </c>
      <c r="F3" s="30" t="s">
        <v>21</v>
      </c>
      <c r="G3" s="30" t="s">
        <v>21</v>
      </c>
      <c r="H3" s="30" t="s">
        <v>21</v>
      </c>
      <c r="I3" s="30" t="s">
        <v>21</v>
      </c>
      <c r="J3" s="9"/>
    </row>
    <row r="4" spans="1:10" x14ac:dyDescent="0.25">
      <c r="A4" s="70" t="s">
        <v>49</v>
      </c>
      <c r="B4" s="10" t="s">
        <v>136</v>
      </c>
      <c r="C4" s="9" t="s">
        <v>50</v>
      </c>
      <c r="D4" s="8">
        <v>180</v>
      </c>
      <c r="E4" s="8">
        <v>31.75</v>
      </c>
      <c r="F4" s="8">
        <v>21.98</v>
      </c>
      <c r="G4" s="8">
        <v>28.32</v>
      </c>
      <c r="H4" s="8">
        <v>443.87</v>
      </c>
      <c r="I4" s="8">
        <v>0.71</v>
      </c>
      <c r="J4" s="1">
        <v>323</v>
      </c>
    </row>
    <row r="5" spans="1:10" ht="26.25" x14ac:dyDescent="0.25">
      <c r="A5" s="71"/>
      <c r="B5" s="10"/>
      <c r="C5" s="9" t="s">
        <v>51</v>
      </c>
      <c r="D5" s="8">
        <v>20</v>
      </c>
      <c r="E5" s="8">
        <v>0.52</v>
      </c>
      <c r="F5" s="8">
        <v>1.42</v>
      </c>
      <c r="G5" s="8">
        <v>3.15</v>
      </c>
      <c r="H5" s="8">
        <v>24.24</v>
      </c>
      <c r="I5" s="8">
        <v>0.1</v>
      </c>
      <c r="J5" s="1">
        <v>452</v>
      </c>
    </row>
    <row r="6" spans="1:10" ht="32.450000000000003" customHeight="1" x14ac:dyDescent="0.25">
      <c r="A6" s="71"/>
      <c r="B6" s="8"/>
      <c r="C6" s="9" t="s">
        <v>7</v>
      </c>
      <c r="D6" s="8">
        <v>30</v>
      </c>
      <c r="E6" s="8">
        <v>2.2799999999999998</v>
      </c>
      <c r="F6" s="8">
        <v>0.24</v>
      </c>
      <c r="G6" s="8">
        <v>14.76</v>
      </c>
      <c r="H6" s="8">
        <v>70.5</v>
      </c>
      <c r="I6" s="8">
        <v>0</v>
      </c>
      <c r="J6" s="1">
        <v>122</v>
      </c>
    </row>
    <row r="7" spans="1:10" x14ac:dyDescent="0.25">
      <c r="A7" s="71"/>
      <c r="B7" s="8"/>
      <c r="C7" s="9" t="s">
        <v>59</v>
      </c>
      <c r="D7" s="8">
        <v>200</v>
      </c>
      <c r="E7" s="8">
        <v>2.61</v>
      </c>
      <c r="F7" s="8">
        <v>0.45</v>
      </c>
      <c r="G7" s="8">
        <v>25.95</v>
      </c>
      <c r="H7" s="12">
        <v>118.29</v>
      </c>
      <c r="I7" s="8">
        <v>0.65</v>
      </c>
      <c r="J7" s="1">
        <v>508</v>
      </c>
    </row>
    <row r="8" spans="1:10" x14ac:dyDescent="0.25">
      <c r="A8" s="71"/>
      <c r="C8" s="21" t="s">
        <v>90</v>
      </c>
      <c r="D8" s="22">
        <v>30</v>
      </c>
      <c r="E8" s="22">
        <v>2.25</v>
      </c>
      <c r="F8" s="22">
        <v>0.87</v>
      </c>
      <c r="G8" s="22">
        <v>15.42</v>
      </c>
      <c r="H8" s="33">
        <v>78.599999999999994</v>
      </c>
      <c r="I8" s="22">
        <v>0</v>
      </c>
      <c r="J8" s="1">
        <v>125</v>
      </c>
    </row>
    <row r="9" spans="1:10" x14ac:dyDescent="0.25">
      <c r="A9" s="71"/>
      <c r="B9" s="10"/>
      <c r="C9" s="8" t="s">
        <v>44</v>
      </c>
      <c r="D9" s="11">
        <f>D4+D5+D6+D7+D8</f>
        <v>460</v>
      </c>
      <c r="E9" s="11">
        <f t="shared" ref="E9:I9" si="0">E4+E5+E6+E7+E8</f>
        <v>39.410000000000004</v>
      </c>
      <c r="F9" s="11">
        <f t="shared" si="0"/>
        <v>24.959999999999997</v>
      </c>
      <c r="G9" s="11">
        <f t="shared" si="0"/>
        <v>87.6</v>
      </c>
      <c r="H9" s="11">
        <f t="shared" si="0"/>
        <v>735.5</v>
      </c>
      <c r="I9" s="11">
        <f t="shared" si="0"/>
        <v>1.46</v>
      </c>
      <c r="J9" s="1"/>
    </row>
    <row r="10" spans="1:10" x14ac:dyDescent="0.25">
      <c r="A10" s="71"/>
      <c r="B10" s="9"/>
      <c r="C10" s="8"/>
      <c r="D10" s="8"/>
      <c r="E10" s="8"/>
      <c r="F10" s="8"/>
      <c r="G10" s="8"/>
      <c r="H10" s="8"/>
      <c r="I10" s="8"/>
      <c r="J10" s="1"/>
    </row>
    <row r="11" spans="1:10" ht="26.25" x14ac:dyDescent="0.25">
      <c r="A11" s="71"/>
      <c r="B11" s="23" t="s">
        <v>43</v>
      </c>
      <c r="C11" s="8" t="s">
        <v>96</v>
      </c>
      <c r="D11" s="13">
        <v>100</v>
      </c>
      <c r="E11" s="13">
        <v>0.5</v>
      </c>
      <c r="F11" s="13">
        <v>0.1</v>
      </c>
      <c r="G11" s="13">
        <v>10.1</v>
      </c>
      <c r="H11" s="13">
        <v>46</v>
      </c>
      <c r="I11" s="13">
        <v>2</v>
      </c>
      <c r="J11" s="1">
        <v>532</v>
      </c>
    </row>
    <row r="12" spans="1:10" x14ac:dyDescent="0.25">
      <c r="A12" s="71"/>
      <c r="B12" s="23"/>
      <c r="C12" s="8" t="s">
        <v>44</v>
      </c>
      <c r="D12" s="13">
        <f>D11</f>
        <v>100</v>
      </c>
      <c r="E12" s="13">
        <f t="shared" ref="E12:I12" si="1">E11</f>
        <v>0.5</v>
      </c>
      <c r="F12" s="13">
        <f t="shared" si="1"/>
        <v>0.1</v>
      </c>
      <c r="G12" s="13">
        <f t="shared" si="1"/>
        <v>10.1</v>
      </c>
      <c r="H12" s="13">
        <f t="shared" si="1"/>
        <v>46</v>
      </c>
      <c r="I12" s="13">
        <f t="shared" si="1"/>
        <v>2</v>
      </c>
      <c r="J12" s="1"/>
    </row>
    <row r="13" spans="1:10" ht="26.25" x14ac:dyDescent="0.25">
      <c r="A13" s="71"/>
      <c r="B13" s="10" t="s">
        <v>137</v>
      </c>
      <c r="C13" s="9" t="s">
        <v>91</v>
      </c>
      <c r="D13" s="8">
        <v>80</v>
      </c>
      <c r="E13" s="8">
        <v>1.1499999999999999</v>
      </c>
      <c r="F13" s="8">
        <v>8.08</v>
      </c>
      <c r="G13" s="8">
        <v>5.84</v>
      </c>
      <c r="H13" s="8">
        <v>101.26</v>
      </c>
      <c r="I13" s="8">
        <v>5.85</v>
      </c>
      <c r="J13" s="1">
        <v>63</v>
      </c>
    </row>
    <row r="14" spans="1:10" ht="26.25" x14ac:dyDescent="0.25">
      <c r="A14" s="71"/>
      <c r="B14" s="8"/>
      <c r="C14" s="9" t="s">
        <v>95</v>
      </c>
      <c r="D14" s="8">
        <v>200</v>
      </c>
      <c r="E14" s="8">
        <v>1.81</v>
      </c>
      <c r="F14" s="8">
        <v>2.33</v>
      </c>
      <c r="G14" s="8">
        <v>9.8800000000000008</v>
      </c>
      <c r="H14" s="8">
        <v>85.57</v>
      </c>
      <c r="I14" s="8">
        <v>12.4</v>
      </c>
      <c r="J14" s="1">
        <v>163</v>
      </c>
    </row>
    <row r="15" spans="1:10" x14ac:dyDescent="0.25">
      <c r="A15" s="71"/>
      <c r="B15" s="8"/>
      <c r="C15" s="8" t="s">
        <v>83</v>
      </c>
      <c r="D15" s="8">
        <v>30</v>
      </c>
      <c r="E15" s="8">
        <v>3.98</v>
      </c>
      <c r="F15" s="8">
        <v>3.55</v>
      </c>
      <c r="G15" s="8">
        <v>2</v>
      </c>
      <c r="H15" s="8">
        <v>55.9</v>
      </c>
      <c r="I15" s="8">
        <v>0</v>
      </c>
      <c r="J15" s="1">
        <v>401</v>
      </c>
    </row>
    <row r="16" spans="1:10" ht="26.25" x14ac:dyDescent="0.25">
      <c r="A16" s="71"/>
      <c r="B16" s="8"/>
      <c r="C16" s="9" t="s">
        <v>183</v>
      </c>
      <c r="D16" s="8">
        <v>70</v>
      </c>
      <c r="E16" s="8">
        <v>10.33</v>
      </c>
      <c r="F16" s="8">
        <v>3.21</v>
      </c>
      <c r="G16" s="8">
        <v>4.5999999999999996</v>
      </c>
      <c r="H16" s="8">
        <v>88.7</v>
      </c>
      <c r="I16" s="8">
        <v>0.17</v>
      </c>
      <c r="J16" s="1">
        <v>359</v>
      </c>
    </row>
    <row r="17" spans="1:10" x14ac:dyDescent="0.25">
      <c r="A17" s="71"/>
      <c r="B17" s="8"/>
      <c r="C17" s="9" t="s">
        <v>66</v>
      </c>
      <c r="D17" s="8">
        <v>20</v>
      </c>
      <c r="E17" s="8">
        <v>0.22</v>
      </c>
      <c r="F17" s="8">
        <v>0.75</v>
      </c>
      <c r="G17" s="8">
        <v>1.39</v>
      </c>
      <c r="H17" s="8">
        <v>13.38</v>
      </c>
      <c r="I17" s="8">
        <v>0.31</v>
      </c>
      <c r="J17" s="1">
        <v>465</v>
      </c>
    </row>
    <row r="18" spans="1:10" x14ac:dyDescent="0.25">
      <c r="A18" s="71"/>
      <c r="B18" s="8"/>
      <c r="C18" s="9" t="s">
        <v>146</v>
      </c>
      <c r="D18" s="8">
        <v>170</v>
      </c>
      <c r="E18" s="8">
        <v>3.59</v>
      </c>
      <c r="F18" s="8">
        <v>5.83</v>
      </c>
      <c r="G18" s="8">
        <v>56.17</v>
      </c>
      <c r="H18" s="8">
        <v>133.38</v>
      </c>
      <c r="I18" s="8">
        <v>28.9</v>
      </c>
      <c r="J18" s="1">
        <v>435</v>
      </c>
    </row>
    <row r="19" spans="1:10" ht="26.25" x14ac:dyDescent="0.25">
      <c r="A19" s="71"/>
      <c r="B19" s="8"/>
      <c r="C19" s="9" t="s">
        <v>92</v>
      </c>
      <c r="D19" s="8">
        <v>180</v>
      </c>
      <c r="E19" s="8">
        <v>0.22</v>
      </c>
      <c r="F19" s="8">
        <v>0.19</v>
      </c>
      <c r="G19" s="8">
        <v>22.82</v>
      </c>
      <c r="H19" s="8">
        <v>93.87</v>
      </c>
      <c r="I19" s="8">
        <v>2.4300000000000002</v>
      </c>
      <c r="J19" s="1">
        <v>523</v>
      </c>
    </row>
    <row r="20" spans="1:10" x14ac:dyDescent="0.25">
      <c r="A20" s="71"/>
      <c r="B20" s="8"/>
      <c r="C20" s="9" t="s">
        <v>8</v>
      </c>
      <c r="D20" s="8">
        <v>40</v>
      </c>
      <c r="E20" s="8">
        <v>2.64</v>
      </c>
      <c r="F20" s="8">
        <v>0.48</v>
      </c>
      <c r="G20" s="8">
        <v>13.36</v>
      </c>
      <c r="H20" s="8">
        <v>69.599999999999994</v>
      </c>
      <c r="I20" s="8">
        <v>0</v>
      </c>
      <c r="J20" s="1">
        <v>123</v>
      </c>
    </row>
    <row r="21" spans="1:10" x14ac:dyDescent="0.25">
      <c r="A21" s="71"/>
      <c r="B21" s="8"/>
      <c r="C21" s="8" t="s">
        <v>44</v>
      </c>
      <c r="D21" s="11">
        <f>D13+D14+D15+D16+D17+D18+D19+D20</f>
        <v>790</v>
      </c>
      <c r="E21" s="11">
        <f t="shared" ref="E21:I21" si="2">E13+E14+E15+E16+E17+E18+E19+E20</f>
        <v>23.939999999999998</v>
      </c>
      <c r="F21" s="11">
        <f t="shared" si="2"/>
        <v>24.42</v>
      </c>
      <c r="G21" s="11">
        <f t="shared" si="2"/>
        <v>116.05999999999999</v>
      </c>
      <c r="H21" s="11">
        <f t="shared" si="2"/>
        <v>641.66</v>
      </c>
      <c r="I21" s="11">
        <f t="shared" si="2"/>
        <v>50.059999999999995</v>
      </c>
      <c r="J21" s="1"/>
    </row>
    <row r="22" spans="1:10" x14ac:dyDescent="0.25">
      <c r="A22" s="71"/>
      <c r="B22" s="8"/>
      <c r="C22" s="8"/>
      <c r="D22" s="13"/>
      <c r="E22" s="13"/>
      <c r="F22" s="13"/>
      <c r="G22" s="13"/>
      <c r="H22" s="13"/>
      <c r="I22" s="13"/>
      <c r="J22" s="1"/>
    </row>
    <row r="23" spans="1:10" x14ac:dyDescent="0.25">
      <c r="A23" s="71"/>
      <c r="B23" s="8" t="s">
        <v>62</v>
      </c>
      <c r="C23" s="8" t="s">
        <v>73</v>
      </c>
      <c r="D23" s="8">
        <v>40</v>
      </c>
      <c r="E23" s="8">
        <v>2.36</v>
      </c>
      <c r="F23" s="8">
        <v>1.88</v>
      </c>
      <c r="G23" s="8">
        <v>30</v>
      </c>
      <c r="H23" s="8">
        <v>146.4</v>
      </c>
      <c r="I23" s="8">
        <v>0</v>
      </c>
      <c r="J23" s="1">
        <v>603</v>
      </c>
    </row>
    <row r="24" spans="1:10" x14ac:dyDescent="0.25">
      <c r="A24" s="71"/>
      <c r="B24" s="8"/>
      <c r="C24" s="8" t="s">
        <v>1</v>
      </c>
      <c r="D24" s="8">
        <v>200</v>
      </c>
      <c r="E24" s="8">
        <v>5.59</v>
      </c>
      <c r="F24" s="8">
        <v>6.38</v>
      </c>
      <c r="G24" s="8">
        <v>10.08</v>
      </c>
      <c r="H24" s="8">
        <v>120.12</v>
      </c>
      <c r="I24" s="8">
        <v>0.5</v>
      </c>
      <c r="J24" s="1">
        <v>529</v>
      </c>
    </row>
    <row r="25" spans="1:10" x14ac:dyDescent="0.25">
      <c r="A25" s="71"/>
      <c r="B25" s="8"/>
      <c r="C25" s="8" t="s">
        <v>81</v>
      </c>
      <c r="D25" s="8">
        <v>60</v>
      </c>
      <c r="E25" s="8">
        <v>0.24</v>
      </c>
      <c r="F25" s="8">
        <v>0.24</v>
      </c>
      <c r="G25" s="8">
        <v>6.24</v>
      </c>
      <c r="H25" s="8">
        <v>27</v>
      </c>
      <c r="I25" s="8">
        <v>6</v>
      </c>
      <c r="J25" s="1">
        <v>126</v>
      </c>
    </row>
    <row r="26" spans="1:10" x14ac:dyDescent="0.25">
      <c r="A26" s="71"/>
      <c r="B26" s="8"/>
      <c r="C26" s="8" t="s">
        <v>44</v>
      </c>
      <c r="D26" s="11">
        <f>D23+D24+D25</f>
        <v>300</v>
      </c>
      <c r="E26" s="11">
        <f t="shared" ref="E26:I26" si="3">E23+E24+E25</f>
        <v>8.19</v>
      </c>
      <c r="F26" s="11">
        <f t="shared" si="3"/>
        <v>8.5</v>
      </c>
      <c r="G26" s="11">
        <f t="shared" si="3"/>
        <v>46.32</v>
      </c>
      <c r="H26" s="11">
        <f t="shared" si="3"/>
        <v>293.52</v>
      </c>
      <c r="I26" s="11">
        <f t="shared" si="3"/>
        <v>6.5</v>
      </c>
      <c r="J26" s="1"/>
    </row>
    <row r="27" spans="1:10" x14ac:dyDescent="0.25">
      <c r="A27" s="71"/>
      <c r="B27" s="8"/>
      <c r="C27" s="8" t="s">
        <v>48</v>
      </c>
      <c r="D27" s="13">
        <f>D9+D12+D21+D26</f>
        <v>1650</v>
      </c>
      <c r="E27" s="13">
        <f t="shared" ref="E27:I27" si="4">E9+E12+E21+E26</f>
        <v>72.040000000000006</v>
      </c>
      <c r="F27" s="13">
        <f t="shared" si="4"/>
        <v>57.980000000000004</v>
      </c>
      <c r="G27" s="13">
        <f t="shared" si="4"/>
        <v>260.08</v>
      </c>
      <c r="H27" s="13">
        <f t="shared" si="4"/>
        <v>1716.6799999999998</v>
      </c>
      <c r="I27" s="13">
        <f t="shared" si="4"/>
        <v>60.019999999999996</v>
      </c>
      <c r="J27" s="1"/>
    </row>
    <row r="28" spans="1:10" ht="14.25" customHeight="1" x14ac:dyDescent="0.25">
      <c r="A28" s="71"/>
      <c r="B28" s="8"/>
      <c r="C28" s="8"/>
      <c r="D28" s="13"/>
      <c r="E28" s="13"/>
      <c r="F28" s="13"/>
      <c r="G28" s="13"/>
      <c r="H28" s="13"/>
      <c r="I28" s="13"/>
      <c r="J28" s="1"/>
    </row>
    <row r="29" spans="1:10" hidden="1" x14ac:dyDescent="0.25">
      <c r="A29" s="83"/>
      <c r="B29" s="8"/>
      <c r="C29" s="8"/>
      <c r="D29" s="8"/>
      <c r="E29" s="8"/>
      <c r="F29" s="8"/>
      <c r="G29" s="8"/>
      <c r="H29" s="8"/>
      <c r="I29" s="8"/>
      <c r="J29" s="1"/>
    </row>
  </sheetData>
  <mergeCells count="8">
    <mergeCell ref="I1:I2"/>
    <mergeCell ref="A4:A29"/>
    <mergeCell ref="A1:A3"/>
    <mergeCell ref="B1:B3"/>
    <mergeCell ref="C1:C3"/>
    <mergeCell ref="D1:D2"/>
    <mergeCell ref="E1:G1"/>
    <mergeCell ref="H1:H2"/>
  </mergeCells>
  <pageMargins left="0.25" right="0.25" top="0.75" bottom="0.75" header="0.3" footer="0.3"/>
  <pageSetup paperSize="9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J27"/>
  <sheetViews>
    <sheetView topLeftCell="A13" workbookViewId="0">
      <selection activeCell="C23" sqref="C23:J23"/>
    </sheetView>
  </sheetViews>
  <sheetFormatPr defaultRowHeight="15" x14ac:dyDescent="0.25"/>
  <cols>
    <col min="1" max="1" width="6.28515625" customWidth="1"/>
    <col min="2" max="2" width="13" customWidth="1"/>
    <col min="3" max="3" width="19.28515625" customWidth="1"/>
    <col min="4" max="4" width="10" customWidth="1"/>
    <col min="5" max="5" width="8.28515625" customWidth="1"/>
    <col min="6" max="6" width="9.28515625" customWidth="1"/>
    <col min="7" max="7" width="8.85546875" customWidth="1"/>
    <col min="8" max="8" width="15.28515625" customWidth="1"/>
    <col min="9" max="9" width="10.28515625" customWidth="1"/>
    <col min="10" max="10" width="11.28515625" customWidth="1"/>
  </cols>
  <sheetData>
    <row r="1" spans="1:10" ht="14.45" customHeight="1" x14ac:dyDescent="0.25">
      <c r="A1" s="68" t="s">
        <v>9</v>
      </c>
      <c r="B1" s="68" t="s">
        <v>11</v>
      </c>
      <c r="C1" s="68" t="s">
        <v>12</v>
      </c>
      <c r="D1" s="68" t="s">
        <v>13</v>
      </c>
      <c r="E1" s="69" t="s">
        <v>14</v>
      </c>
      <c r="F1" s="69"/>
      <c r="G1" s="69"/>
      <c r="H1" s="68" t="s">
        <v>15</v>
      </c>
      <c r="I1" s="69" t="s">
        <v>16</v>
      </c>
      <c r="J1" s="31" t="s">
        <v>10</v>
      </c>
    </row>
    <row r="2" spans="1:10" x14ac:dyDescent="0.25">
      <c r="A2" s="68"/>
      <c r="B2" s="68"/>
      <c r="C2" s="68"/>
      <c r="D2" s="68"/>
      <c r="E2" s="42" t="s">
        <v>17</v>
      </c>
      <c r="F2" s="42" t="s">
        <v>18</v>
      </c>
      <c r="G2" s="43" t="s">
        <v>19</v>
      </c>
      <c r="H2" s="68"/>
      <c r="I2" s="69"/>
      <c r="J2" s="32"/>
    </row>
    <row r="3" spans="1:10" x14ac:dyDescent="0.25">
      <c r="A3" s="68"/>
      <c r="B3" s="68"/>
      <c r="C3" s="68"/>
      <c r="D3" s="30" t="s">
        <v>21</v>
      </c>
      <c r="E3" s="30" t="s">
        <v>21</v>
      </c>
      <c r="F3" s="30" t="s">
        <v>21</v>
      </c>
      <c r="G3" s="30" t="s">
        <v>21</v>
      </c>
      <c r="H3" s="30" t="s">
        <v>21</v>
      </c>
      <c r="I3" s="30" t="s">
        <v>21</v>
      </c>
      <c r="J3" s="9"/>
    </row>
    <row r="4" spans="1:10" ht="26.25" customHeight="1" x14ac:dyDescent="0.25">
      <c r="A4" s="70" t="s">
        <v>57</v>
      </c>
      <c r="B4" s="10" t="s">
        <v>136</v>
      </c>
      <c r="C4" s="9" t="s">
        <v>58</v>
      </c>
      <c r="D4" s="8">
        <v>200</v>
      </c>
      <c r="E4" s="8">
        <v>17.23</v>
      </c>
      <c r="F4" s="8">
        <v>26.46</v>
      </c>
      <c r="G4" s="8">
        <v>4.68</v>
      </c>
      <c r="H4" s="8">
        <v>325.77999999999997</v>
      </c>
      <c r="I4" s="8">
        <v>0</v>
      </c>
      <c r="J4" s="1">
        <v>311</v>
      </c>
    </row>
    <row r="5" spans="1:10" ht="32.450000000000003" customHeight="1" x14ac:dyDescent="0.25">
      <c r="A5" s="71"/>
      <c r="B5" s="8"/>
      <c r="C5" s="9" t="s">
        <v>7</v>
      </c>
      <c r="D5" s="8">
        <v>30</v>
      </c>
      <c r="E5" s="8">
        <v>2.2799999999999998</v>
      </c>
      <c r="F5" s="8">
        <v>0.24</v>
      </c>
      <c r="G5" s="8">
        <v>14.76</v>
      </c>
      <c r="H5" s="8">
        <v>70.5</v>
      </c>
      <c r="I5" s="8">
        <v>0</v>
      </c>
      <c r="J5" s="1">
        <v>122</v>
      </c>
    </row>
    <row r="6" spans="1:10" x14ac:dyDescent="0.25">
      <c r="A6" s="71"/>
      <c r="B6" s="8"/>
      <c r="C6" s="9" t="s">
        <v>42</v>
      </c>
      <c r="D6" s="8">
        <v>200</v>
      </c>
      <c r="E6" s="8">
        <v>1.45</v>
      </c>
      <c r="F6" s="8">
        <v>1.25</v>
      </c>
      <c r="G6" s="8">
        <v>17.440000000000001</v>
      </c>
      <c r="H6" s="12">
        <v>87.12</v>
      </c>
      <c r="I6" s="8">
        <v>0.65</v>
      </c>
      <c r="J6" s="1">
        <v>507</v>
      </c>
    </row>
    <row r="7" spans="1:10" x14ac:dyDescent="0.25">
      <c r="A7" s="71"/>
      <c r="C7" s="21" t="s">
        <v>90</v>
      </c>
      <c r="D7" s="22">
        <v>30</v>
      </c>
      <c r="E7" s="22">
        <v>2.25</v>
      </c>
      <c r="F7" s="22">
        <v>0.87</v>
      </c>
      <c r="G7" s="22">
        <v>15.42</v>
      </c>
      <c r="H7" s="33">
        <v>78.599999999999994</v>
      </c>
      <c r="I7" s="22">
        <v>0</v>
      </c>
      <c r="J7" s="1">
        <v>125</v>
      </c>
    </row>
    <row r="8" spans="1:10" x14ac:dyDescent="0.25">
      <c r="A8" s="71"/>
      <c r="B8" s="8"/>
      <c r="C8" s="8" t="s">
        <v>4</v>
      </c>
      <c r="D8" s="13">
        <v>8</v>
      </c>
      <c r="E8" s="1">
        <v>2.0499999999999998</v>
      </c>
      <c r="F8" s="1">
        <v>2.09</v>
      </c>
      <c r="G8" s="1">
        <v>0</v>
      </c>
      <c r="H8" s="1">
        <v>27.44</v>
      </c>
      <c r="I8" s="1">
        <v>0.06</v>
      </c>
      <c r="J8" s="1">
        <v>114</v>
      </c>
    </row>
    <row r="9" spans="1:10" x14ac:dyDescent="0.25">
      <c r="A9" s="71"/>
      <c r="B9" s="10"/>
      <c r="C9" s="8" t="s">
        <v>44</v>
      </c>
      <c r="D9" s="11">
        <f t="shared" ref="D9:I9" si="0">D4+D5+D6+D7+D8</f>
        <v>468</v>
      </c>
      <c r="E9" s="11">
        <f t="shared" si="0"/>
        <v>25.26</v>
      </c>
      <c r="F9" s="11">
        <f t="shared" si="0"/>
        <v>30.91</v>
      </c>
      <c r="G9" s="11">
        <f t="shared" si="0"/>
        <v>52.3</v>
      </c>
      <c r="H9" s="11">
        <f t="shared" si="0"/>
        <v>589.44000000000005</v>
      </c>
      <c r="I9" s="11">
        <f t="shared" si="0"/>
        <v>0.71</v>
      </c>
      <c r="J9" s="1"/>
    </row>
    <row r="10" spans="1:10" x14ac:dyDescent="0.25">
      <c r="A10" s="71"/>
      <c r="B10" s="9"/>
      <c r="C10" s="8"/>
      <c r="D10" s="8"/>
      <c r="E10" s="8"/>
      <c r="F10" s="8"/>
      <c r="G10" s="8"/>
      <c r="H10" s="8"/>
      <c r="I10" s="8"/>
      <c r="J10" s="1"/>
    </row>
    <row r="11" spans="1:10" ht="26.25" x14ac:dyDescent="0.25">
      <c r="A11" s="71"/>
      <c r="B11" s="23" t="s">
        <v>43</v>
      </c>
      <c r="C11" s="8" t="s">
        <v>96</v>
      </c>
      <c r="D11" s="13">
        <v>100</v>
      </c>
      <c r="E11" s="13">
        <v>0.5</v>
      </c>
      <c r="F11" s="13">
        <v>0.1</v>
      </c>
      <c r="G11" s="13">
        <v>10.1</v>
      </c>
      <c r="H11" s="13">
        <v>46</v>
      </c>
      <c r="I11" s="13">
        <v>2</v>
      </c>
      <c r="J11" s="1">
        <v>532</v>
      </c>
    </row>
    <row r="12" spans="1:10" x14ac:dyDescent="0.25">
      <c r="A12" s="71"/>
      <c r="B12" s="23"/>
      <c r="C12" s="8" t="s">
        <v>44</v>
      </c>
      <c r="D12" s="13">
        <f>D11</f>
        <v>100</v>
      </c>
      <c r="E12" s="13">
        <f t="shared" ref="E12:I12" si="1">E11</f>
        <v>0.5</v>
      </c>
      <c r="F12" s="13">
        <f t="shared" si="1"/>
        <v>0.1</v>
      </c>
      <c r="G12" s="13">
        <f t="shared" si="1"/>
        <v>10.1</v>
      </c>
      <c r="H12" s="13">
        <f t="shared" si="1"/>
        <v>46</v>
      </c>
      <c r="I12" s="13">
        <f t="shared" si="1"/>
        <v>2</v>
      </c>
      <c r="J12" s="1"/>
    </row>
    <row r="13" spans="1:10" x14ac:dyDescent="0.25">
      <c r="A13" s="71"/>
      <c r="B13" s="10" t="s">
        <v>137</v>
      </c>
      <c r="C13" s="9" t="s">
        <v>139</v>
      </c>
      <c r="D13" s="8">
        <v>80</v>
      </c>
      <c r="E13" s="8">
        <v>0.88</v>
      </c>
      <c r="F13" s="8">
        <v>0.16</v>
      </c>
      <c r="G13" s="8">
        <v>3.04</v>
      </c>
      <c r="H13" s="8">
        <v>19.2</v>
      </c>
      <c r="I13" s="8">
        <v>20</v>
      </c>
      <c r="J13" s="1">
        <v>120</v>
      </c>
    </row>
    <row r="14" spans="1:10" x14ac:dyDescent="0.25">
      <c r="A14" s="71"/>
      <c r="B14" s="8"/>
      <c r="C14" s="9" t="s">
        <v>142</v>
      </c>
      <c r="D14" s="8">
        <v>250</v>
      </c>
      <c r="E14" s="8">
        <v>2.0299999999999998</v>
      </c>
      <c r="F14" s="8">
        <v>5.25</v>
      </c>
      <c r="G14" s="8">
        <v>11.36</v>
      </c>
      <c r="H14" s="8">
        <v>106.58</v>
      </c>
      <c r="I14" s="8">
        <v>11.1</v>
      </c>
      <c r="J14" s="1">
        <v>169</v>
      </c>
    </row>
    <row r="15" spans="1:10" x14ac:dyDescent="0.25">
      <c r="A15" s="71"/>
      <c r="B15" s="8"/>
      <c r="C15" s="8" t="s">
        <v>2</v>
      </c>
      <c r="D15" s="8">
        <v>8</v>
      </c>
      <c r="E15" s="8">
        <v>0.21</v>
      </c>
      <c r="F15" s="8">
        <v>1.2</v>
      </c>
      <c r="G15" s="8">
        <v>0.28999999999999998</v>
      </c>
      <c r="H15" s="8">
        <v>12.96</v>
      </c>
      <c r="I15" s="8">
        <v>0.03</v>
      </c>
      <c r="J15" s="1">
        <v>491</v>
      </c>
    </row>
    <row r="16" spans="1:10" x14ac:dyDescent="0.25">
      <c r="A16" s="71"/>
      <c r="B16" s="8"/>
      <c r="C16" s="8" t="s">
        <v>46</v>
      </c>
      <c r="D16" s="8">
        <v>15</v>
      </c>
      <c r="E16" s="8">
        <v>4.08</v>
      </c>
      <c r="F16" s="8">
        <v>2.92</v>
      </c>
      <c r="G16" s="8">
        <v>0</v>
      </c>
      <c r="H16" s="8">
        <v>41.6</v>
      </c>
      <c r="I16" s="8">
        <v>0</v>
      </c>
      <c r="J16" s="1">
        <v>368</v>
      </c>
    </row>
    <row r="17" spans="1:10" ht="26.25" x14ac:dyDescent="0.25">
      <c r="A17" s="71"/>
      <c r="B17" s="8"/>
      <c r="C17" s="9" t="s">
        <v>61</v>
      </c>
      <c r="D17" s="8">
        <v>220</v>
      </c>
      <c r="E17" s="8">
        <v>22.25</v>
      </c>
      <c r="F17" s="8">
        <v>22.82</v>
      </c>
      <c r="G17" s="8">
        <v>17.170000000000002</v>
      </c>
      <c r="H17" s="8">
        <v>363.06</v>
      </c>
      <c r="I17" s="8">
        <v>7.84</v>
      </c>
      <c r="J17" s="1">
        <v>379</v>
      </c>
    </row>
    <row r="18" spans="1:10" ht="26.25" x14ac:dyDescent="0.25">
      <c r="A18" s="71"/>
      <c r="B18" s="8"/>
      <c r="C18" s="9" t="s">
        <v>68</v>
      </c>
      <c r="D18" s="8">
        <v>180</v>
      </c>
      <c r="E18" s="8">
        <v>0.5</v>
      </c>
      <c r="F18" s="8">
        <v>0</v>
      </c>
      <c r="G18" s="8">
        <v>24.66</v>
      </c>
      <c r="H18" s="8">
        <v>100.66</v>
      </c>
      <c r="I18" s="8">
        <v>1.4E-2</v>
      </c>
      <c r="J18" s="1">
        <v>522</v>
      </c>
    </row>
    <row r="19" spans="1:10" x14ac:dyDescent="0.25">
      <c r="A19" s="71"/>
      <c r="B19" s="8"/>
      <c r="C19" s="9" t="s">
        <v>8</v>
      </c>
      <c r="D19" s="8">
        <v>40</v>
      </c>
      <c r="E19" s="8">
        <v>2.64</v>
      </c>
      <c r="F19" s="8">
        <v>0.48</v>
      </c>
      <c r="G19" s="8">
        <v>13.36</v>
      </c>
      <c r="H19" s="8">
        <v>69.599999999999994</v>
      </c>
      <c r="I19" s="8">
        <v>0</v>
      </c>
      <c r="J19" s="1">
        <v>123</v>
      </c>
    </row>
    <row r="20" spans="1:10" x14ac:dyDescent="0.25">
      <c r="A20" s="71"/>
      <c r="B20" s="8"/>
      <c r="C20" s="8" t="s">
        <v>44</v>
      </c>
      <c r="D20" s="11">
        <f>D13+D14+D15+D16+D17+D18+D19</f>
        <v>793</v>
      </c>
      <c r="E20" s="11">
        <f t="shared" ref="E20:I20" si="2">E13+E14+E15+E16+E17+E18+E19</f>
        <v>32.589999999999996</v>
      </c>
      <c r="F20" s="11">
        <f t="shared" si="2"/>
        <v>32.83</v>
      </c>
      <c r="G20" s="11">
        <f t="shared" si="2"/>
        <v>69.88</v>
      </c>
      <c r="H20" s="11">
        <f t="shared" si="2"/>
        <v>713.66</v>
      </c>
      <c r="I20" s="11">
        <f t="shared" si="2"/>
        <v>38.984000000000002</v>
      </c>
      <c r="J20" s="1"/>
    </row>
    <row r="21" spans="1:10" x14ac:dyDescent="0.25">
      <c r="A21" s="71"/>
      <c r="B21" s="8"/>
      <c r="C21" s="8"/>
      <c r="D21" s="13"/>
      <c r="E21" s="13"/>
      <c r="F21" s="13"/>
      <c r="G21" s="13"/>
      <c r="H21" s="13"/>
      <c r="I21" s="13"/>
      <c r="J21" s="1"/>
    </row>
    <row r="22" spans="1:10" x14ac:dyDescent="0.25">
      <c r="A22" s="71"/>
      <c r="B22" s="8" t="s">
        <v>62</v>
      </c>
      <c r="C22" s="8" t="s">
        <v>165</v>
      </c>
      <c r="D22" s="8">
        <v>60</v>
      </c>
      <c r="E22" s="8">
        <v>4.1399999999999997</v>
      </c>
      <c r="F22" s="8">
        <v>1.66</v>
      </c>
      <c r="G22" s="8">
        <v>56.28</v>
      </c>
      <c r="H22" s="8">
        <v>256.63</v>
      </c>
      <c r="I22" s="8">
        <v>0</v>
      </c>
      <c r="J22" s="1">
        <v>588</v>
      </c>
    </row>
    <row r="23" spans="1:10" x14ac:dyDescent="0.25">
      <c r="A23" s="71"/>
      <c r="B23" s="8"/>
      <c r="C23" s="8" t="s">
        <v>64</v>
      </c>
      <c r="D23" s="8">
        <v>200</v>
      </c>
      <c r="E23" s="8">
        <v>5.6</v>
      </c>
      <c r="F23" s="8">
        <v>4.38</v>
      </c>
      <c r="G23" s="8">
        <v>8.18</v>
      </c>
      <c r="H23" s="8">
        <v>94.52</v>
      </c>
      <c r="I23" s="8">
        <v>1.4</v>
      </c>
      <c r="J23" s="1">
        <v>530</v>
      </c>
    </row>
    <row r="24" spans="1:10" x14ac:dyDescent="0.25">
      <c r="A24" s="71"/>
      <c r="B24" s="8"/>
      <c r="C24" s="8" t="s">
        <v>81</v>
      </c>
      <c r="D24" s="8">
        <v>60</v>
      </c>
      <c r="E24" s="8">
        <v>0.24</v>
      </c>
      <c r="F24" s="8">
        <v>0.24</v>
      </c>
      <c r="G24" s="8">
        <v>6.24</v>
      </c>
      <c r="H24" s="8">
        <v>27</v>
      </c>
      <c r="I24" s="8">
        <v>6</v>
      </c>
      <c r="J24" s="1">
        <v>126</v>
      </c>
    </row>
    <row r="25" spans="1:10" x14ac:dyDescent="0.25">
      <c r="A25" s="71"/>
      <c r="B25" s="8"/>
      <c r="C25" s="8" t="s">
        <v>44</v>
      </c>
      <c r="D25" s="13">
        <f>D22+D23+D24</f>
        <v>320</v>
      </c>
      <c r="E25" s="13">
        <f t="shared" ref="E25:I25" si="3">E22+E23+E24</f>
        <v>9.9799999999999986</v>
      </c>
      <c r="F25" s="13">
        <f t="shared" si="3"/>
        <v>6.28</v>
      </c>
      <c r="G25" s="13">
        <f t="shared" si="3"/>
        <v>70.7</v>
      </c>
      <c r="H25" s="13">
        <f t="shared" si="3"/>
        <v>378.15</v>
      </c>
      <c r="I25" s="13">
        <f t="shared" si="3"/>
        <v>7.4</v>
      </c>
      <c r="J25" s="1"/>
    </row>
    <row r="26" spans="1:10" x14ac:dyDescent="0.25">
      <c r="A26" s="71"/>
      <c r="B26" s="8"/>
      <c r="C26" s="8" t="s">
        <v>48</v>
      </c>
      <c r="D26" s="11">
        <f>D9+D12+D20+D25</f>
        <v>1681</v>
      </c>
      <c r="E26" s="11">
        <f t="shared" ref="E26:I26" si="4">E9+E12+E20+E25</f>
        <v>68.33</v>
      </c>
      <c r="F26" s="11">
        <f t="shared" si="4"/>
        <v>70.12</v>
      </c>
      <c r="G26" s="11">
        <f t="shared" si="4"/>
        <v>202.98000000000002</v>
      </c>
      <c r="H26" s="11">
        <f t="shared" si="4"/>
        <v>1727.25</v>
      </c>
      <c r="I26" s="11">
        <f t="shared" si="4"/>
        <v>49.094000000000001</v>
      </c>
      <c r="J26" s="1"/>
    </row>
    <row r="27" spans="1:10" x14ac:dyDescent="0.25">
      <c r="A27" s="83"/>
      <c r="B27" s="8"/>
      <c r="C27" s="8"/>
      <c r="D27" s="8"/>
      <c r="E27" s="8"/>
      <c r="F27" s="8"/>
      <c r="G27" s="8"/>
      <c r="H27" s="8"/>
      <c r="I27" s="8"/>
      <c r="J27" s="1"/>
    </row>
  </sheetData>
  <mergeCells count="8">
    <mergeCell ref="I1:I2"/>
    <mergeCell ref="A4:A27"/>
    <mergeCell ref="A1:A3"/>
    <mergeCell ref="B1:B3"/>
    <mergeCell ref="C1:C3"/>
    <mergeCell ref="D1:D2"/>
    <mergeCell ref="E1:G1"/>
    <mergeCell ref="H1:H2"/>
  </mergeCells>
  <pageMargins left="0.25" right="0.25" top="0.75" bottom="0.75" header="0.3" footer="0.3"/>
  <pageSetup paperSize="9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J28"/>
  <sheetViews>
    <sheetView topLeftCell="A10" workbookViewId="0">
      <selection activeCell="J38" sqref="J38"/>
    </sheetView>
  </sheetViews>
  <sheetFormatPr defaultRowHeight="15" x14ac:dyDescent="0.25"/>
  <cols>
    <col min="1" max="1" width="6.28515625" customWidth="1"/>
    <col min="2" max="2" width="13" customWidth="1"/>
    <col min="3" max="3" width="19.28515625" customWidth="1"/>
    <col min="4" max="4" width="10" customWidth="1"/>
    <col min="5" max="5" width="8.28515625" customWidth="1"/>
    <col min="6" max="6" width="9.28515625" customWidth="1"/>
    <col min="7" max="7" width="8.85546875" customWidth="1"/>
    <col min="8" max="8" width="15.28515625" customWidth="1"/>
    <col min="9" max="9" width="10.28515625" customWidth="1"/>
    <col min="10" max="10" width="11.28515625" customWidth="1"/>
  </cols>
  <sheetData>
    <row r="1" spans="1:10" ht="14.45" customHeight="1" x14ac:dyDescent="0.25">
      <c r="A1" s="68" t="s">
        <v>9</v>
      </c>
      <c r="B1" s="68" t="s">
        <v>11</v>
      </c>
      <c r="C1" s="68" t="s">
        <v>12</v>
      </c>
      <c r="D1" s="68" t="s">
        <v>13</v>
      </c>
      <c r="E1" s="69" t="s">
        <v>14</v>
      </c>
      <c r="F1" s="69"/>
      <c r="G1" s="69"/>
      <c r="H1" s="68" t="s">
        <v>15</v>
      </c>
      <c r="I1" s="69" t="s">
        <v>16</v>
      </c>
      <c r="J1" s="31" t="s">
        <v>10</v>
      </c>
    </row>
    <row r="2" spans="1:10" x14ac:dyDescent="0.25">
      <c r="A2" s="68"/>
      <c r="B2" s="68"/>
      <c r="C2" s="68"/>
      <c r="D2" s="68"/>
      <c r="E2" s="42" t="s">
        <v>17</v>
      </c>
      <c r="F2" s="42" t="s">
        <v>18</v>
      </c>
      <c r="G2" s="43" t="s">
        <v>19</v>
      </c>
      <c r="H2" s="68"/>
      <c r="I2" s="69"/>
      <c r="J2" s="32"/>
    </row>
    <row r="3" spans="1:10" x14ac:dyDescent="0.25">
      <c r="A3" s="68"/>
      <c r="B3" s="68"/>
      <c r="C3" s="68"/>
      <c r="D3" s="30" t="s">
        <v>21</v>
      </c>
      <c r="E3" s="30" t="s">
        <v>21</v>
      </c>
      <c r="F3" s="30" t="s">
        <v>21</v>
      </c>
      <c r="G3" s="30" t="s">
        <v>21</v>
      </c>
      <c r="H3" s="30" t="s">
        <v>21</v>
      </c>
      <c r="I3" s="30" t="s">
        <v>21</v>
      </c>
      <c r="J3" s="9"/>
    </row>
    <row r="4" spans="1:10" ht="26.25" x14ac:dyDescent="0.25">
      <c r="A4" s="70" t="s">
        <v>22</v>
      </c>
      <c r="B4" s="10" t="s">
        <v>136</v>
      </c>
      <c r="C4" s="9" t="s">
        <v>99</v>
      </c>
      <c r="D4" s="8">
        <v>200</v>
      </c>
      <c r="E4" s="8">
        <v>7.8</v>
      </c>
      <c r="F4" s="8">
        <v>9.9</v>
      </c>
      <c r="G4" s="8">
        <v>35.909999999999997</v>
      </c>
      <c r="H4" s="8">
        <v>266.89999999999998</v>
      </c>
      <c r="I4" s="8">
        <v>1.46</v>
      </c>
      <c r="J4" s="1">
        <v>282</v>
      </c>
    </row>
    <row r="5" spans="1:10" ht="32.450000000000003" customHeight="1" x14ac:dyDescent="0.25">
      <c r="A5" s="71"/>
      <c r="B5" s="8"/>
      <c r="C5" s="9" t="s">
        <v>7</v>
      </c>
      <c r="D5" s="8">
        <v>30</v>
      </c>
      <c r="E5" s="8">
        <v>2.2799999999999998</v>
      </c>
      <c r="F5" s="8">
        <v>0.24</v>
      </c>
      <c r="G5" s="8">
        <v>14.76</v>
      </c>
      <c r="H5" s="8">
        <v>70.5</v>
      </c>
      <c r="I5" s="8">
        <v>0</v>
      </c>
      <c r="J5" s="1">
        <v>122</v>
      </c>
    </row>
    <row r="6" spans="1:10" ht="26.25" x14ac:dyDescent="0.25">
      <c r="A6" s="71"/>
      <c r="B6" s="8"/>
      <c r="C6" s="9" t="s">
        <v>52</v>
      </c>
      <c r="D6" s="8">
        <v>200</v>
      </c>
      <c r="E6" s="8">
        <v>1.4</v>
      </c>
      <c r="F6" s="8">
        <v>0.02</v>
      </c>
      <c r="G6" s="8">
        <v>17.350000000000001</v>
      </c>
      <c r="H6" s="12">
        <v>75.180000000000007</v>
      </c>
      <c r="I6" s="8">
        <v>0.12</v>
      </c>
      <c r="J6" s="1">
        <v>515</v>
      </c>
    </row>
    <row r="7" spans="1:10" x14ac:dyDescent="0.25">
      <c r="A7" s="71"/>
      <c r="C7" s="21" t="s">
        <v>90</v>
      </c>
      <c r="D7" s="22">
        <v>35</v>
      </c>
      <c r="E7" s="22">
        <v>2.62</v>
      </c>
      <c r="F7" s="22">
        <v>1.01</v>
      </c>
      <c r="G7" s="22">
        <v>17.989999999999998</v>
      </c>
      <c r="H7" s="33">
        <v>91.7</v>
      </c>
      <c r="I7" s="22">
        <v>0</v>
      </c>
      <c r="J7" s="1">
        <v>125</v>
      </c>
    </row>
    <row r="8" spans="1:10" x14ac:dyDescent="0.25">
      <c r="A8" s="71"/>
      <c r="B8" s="8"/>
      <c r="C8" s="8" t="s">
        <v>4</v>
      </c>
      <c r="D8" s="13">
        <v>8</v>
      </c>
      <c r="E8" s="1">
        <v>2.0499999999999998</v>
      </c>
      <c r="F8" s="1">
        <v>2.09</v>
      </c>
      <c r="G8" s="1">
        <v>0</v>
      </c>
      <c r="H8" s="1">
        <v>27.44</v>
      </c>
      <c r="I8" s="1">
        <v>0.06</v>
      </c>
      <c r="J8" s="1">
        <v>114</v>
      </c>
    </row>
    <row r="9" spans="1:10" x14ac:dyDescent="0.25">
      <c r="A9" s="71"/>
      <c r="B9" s="10"/>
      <c r="C9" s="8" t="s">
        <v>44</v>
      </c>
      <c r="D9" s="11">
        <f>D4+D5+D6+D7+D8</f>
        <v>473</v>
      </c>
      <c r="E9" s="11">
        <f t="shared" ref="E9:I9" si="0">E4+E5+E6+E7+E8</f>
        <v>16.150000000000002</v>
      </c>
      <c r="F9" s="11">
        <f t="shared" si="0"/>
        <v>13.26</v>
      </c>
      <c r="G9" s="11">
        <f t="shared" si="0"/>
        <v>86.009999999999991</v>
      </c>
      <c r="H9" s="11">
        <f t="shared" si="0"/>
        <v>531.72</v>
      </c>
      <c r="I9" s="11">
        <f t="shared" si="0"/>
        <v>1.6400000000000001</v>
      </c>
      <c r="J9" s="1"/>
    </row>
    <row r="10" spans="1:10" x14ac:dyDescent="0.25">
      <c r="A10" s="71"/>
      <c r="B10" s="9"/>
      <c r="C10" s="8"/>
      <c r="D10" s="8"/>
      <c r="E10" s="8"/>
      <c r="F10" s="8"/>
      <c r="G10" s="8"/>
      <c r="H10" s="8"/>
      <c r="I10" s="8"/>
      <c r="J10" s="1"/>
    </row>
    <row r="11" spans="1:10" ht="26.25" x14ac:dyDescent="0.25">
      <c r="A11" s="71"/>
      <c r="B11" s="23" t="s">
        <v>43</v>
      </c>
      <c r="C11" s="8" t="s">
        <v>96</v>
      </c>
      <c r="D11" s="13">
        <v>100</v>
      </c>
      <c r="E11" s="13">
        <v>0.5</v>
      </c>
      <c r="F11" s="13">
        <v>0.1</v>
      </c>
      <c r="G11" s="13">
        <v>10.1</v>
      </c>
      <c r="H11" s="13">
        <v>46</v>
      </c>
      <c r="I11" s="13">
        <v>2</v>
      </c>
      <c r="J11" s="1">
        <v>532</v>
      </c>
    </row>
    <row r="12" spans="1:10" x14ac:dyDescent="0.25">
      <c r="A12" s="71"/>
      <c r="B12" s="23"/>
      <c r="C12" s="8" t="s">
        <v>44</v>
      </c>
      <c r="D12" s="13">
        <f>D11</f>
        <v>100</v>
      </c>
      <c r="E12" s="13">
        <f t="shared" ref="E12:I12" si="1">E11</f>
        <v>0.5</v>
      </c>
      <c r="F12" s="13">
        <f t="shared" si="1"/>
        <v>0.1</v>
      </c>
      <c r="G12" s="13">
        <f t="shared" si="1"/>
        <v>10.1</v>
      </c>
      <c r="H12" s="13">
        <f t="shared" si="1"/>
        <v>46</v>
      </c>
      <c r="I12" s="13">
        <f t="shared" si="1"/>
        <v>2</v>
      </c>
      <c r="J12" s="1"/>
    </row>
    <row r="13" spans="1:10" x14ac:dyDescent="0.25">
      <c r="A13" s="71"/>
      <c r="B13" s="10" t="s">
        <v>137</v>
      </c>
      <c r="C13" s="9" t="s">
        <v>60</v>
      </c>
      <c r="D13" s="8">
        <v>60</v>
      </c>
      <c r="E13" s="8">
        <v>6.06</v>
      </c>
      <c r="F13" s="8">
        <v>4.79</v>
      </c>
      <c r="G13" s="8">
        <v>2.54</v>
      </c>
      <c r="H13" s="8">
        <v>77.459999999999994</v>
      </c>
      <c r="I13" s="8">
        <v>1.91</v>
      </c>
      <c r="J13" s="1">
        <v>364</v>
      </c>
    </row>
    <row r="14" spans="1:10" x14ac:dyDescent="0.25">
      <c r="A14" s="71"/>
      <c r="B14" s="8"/>
      <c r="C14" s="9" t="s">
        <v>45</v>
      </c>
      <c r="D14" s="8">
        <v>250</v>
      </c>
      <c r="E14" s="8">
        <v>2.1800000000000002</v>
      </c>
      <c r="F14" s="8">
        <v>0.89</v>
      </c>
      <c r="G14" s="8">
        <v>12.09</v>
      </c>
      <c r="H14" s="8">
        <v>115.78</v>
      </c>
      <c r="I14" s="8">
        <v>8.75</v>
      </c>
      <c r="J14" s="1">
        <v>145</v>
      </c>
    </row>
    <row r="15" spans="1:10" x14ac:dyDescent="0.25">
      <c r="A15" s="71"/>
      <c r="B15" s="8"/>
      <c r="C15" s="8" t="s">
        <v>46</v>
      </c>
      <c r="D15" s="8">
        <v>15</v>
      </c>
      <c r="E15" s="8">
        <v>4.08</v>
      </c>
      <c r="F15" s="8">
        <v>2.92</v>
      </c>
      <c r="G15" s="8">
        <v>0</v>
      </c>
      <c r="H15" s="8">
        <v>41.6</v>
      </c>
      <c r="I15" s="8">
        <v>0</v>
      </c>
      <c r="J15" s="1">
        <v>368</v>
      </c>
    </row>
    <row r="16" spans="1:10" x14ac:dyDescent="0.25">
      <c r="A16" s="71"/>
      <c r="B16" s="8"/>
      <c r="C16" s="9" t="s">
        <v>101</v>
      </c>
      <c r="D16" s="8">
        <v>60</v>
      </c>
      <c r="E16" s="8">
        <v>8.69</v>
      </c>
      <c r="F16" s="8">
        <v>1.42</v>
      </c>
      <c r="G16" s="8">
        <v>3.43</v>
      </c>
      <c r="H16" s="8">
        <v>61.32</v>
      </c>
      <c r="I16" s="8">
        <v>0.14000000000000001</v>
      </c>
      <c r="J16" s="1">
        <v>356</v>
      </c>
    </row>
    <row r="17" spans="1:10" x14ac:dyDescent="0.25">
      <c r="A17" s="71"/>
      <c r="B17" s="8"/>
      <c r="C17" s="9" t="s">
        <v>100</v>
      </c>
      <c r="D17" s="8">
        <v>170</v>
      </c>
      <c r="E17" s="8">
        <v>3.49</v>
      </c>
      <c r="F17" s="8">
        <v>7.21</v>
      </c>
      <c r="G17" s="8">
        <v>15.96</v>
      </c>
      <c r="H17" s="8">
        <v>164.66</v>
      </c>
      <c r="I17" s="8">
        <v>5.78</v>
      </c>
      <c r="J17" s="1">
        <v>441</v>
      </c>
    </row>
    <row r="18" spans="1:10" ht="26.25" x14ac:dyDescent="0.25">
      <c r="A18" s="71"/>
      <c r="B18" s="8"/>
      <c r="C18" s="9" t="s">
        <v>55</v>
      </c>
      <c r="D18" s="8">
        <v>180</v>
      </c>
      <c r="E18" s="8">
        <v>0.39</v>
      </c>
      <c r="F18" s="8">
        <v>0.16</v>
      </c>
      <c r="G18" s="8">
        <v>25.05</v>
      </c>
      <c r="H18" s="8">
        <v>103.19</v>
      </c>
      <c r="I18" s="8">
        <v>6.48</v>
      </c>
      <c r="J18" s="1">
        <v>524</v>
      </c>
    </row>
    <row r="19" spans="1:10" x14ac:dyDescent="0.25">
      <c r="A19" s="71"/>
      <c r="B19" s="8"/>
      <c r="C19" s="9" t="s">
        <v>8</v>
      </c>
      <c r="D19" s="8">
        <v>40</v>
      </c>
      <c r="E19" s="8">
        <v>2.64</v>
      </c>
      <c r="F19" s="8">
        <v>0.48</v>
      </c>
      <c r="G19" s="8">
        <v>13.36</v>
      </c>
      <c r="H19" s="8">
        <v>69.599999999999994</v>
      </c>
      <c r="I19" s="8">
        <v>0</v>
      </c>
      <c r="J19" s="1">
        <v>123</v>
      </c>
    </row>
    <row r="20" spans="1:10" x14ac:dyDescent="0.25">
      <c r="A20" s="71"/>
      <c r="B20" s="8"/>
      <c r="C20" s="8" t="s">
        <v>44</v>
      </c>
      <c r="D20" s="11">
        <f>D13+D14+D15+D16+D17+D18+D19</f>
        <v>775</v>
      </c>
      <c r="E20" s="11">
        <f t="shared" ref="E20:I20" si="2">E13+E14+E15+E16+E17+E18+E19</f>
        <v>27.53</v>
      </c>
      <c r="F20" s="11">
        <f t="shared" si="2"/>
        <v>17.87</v>
      </c>
      <c r="G20" s="11">
        <f t="shared" si="2"/>
        <v>72.429999999999993</v>
      </c>
      <c r="H20" s="11">
        <f t="shared" si="2"/>
        <v>633.61</v>
      </c>
      <c r="I20" s="11">
        <f t="shared" si="2"/>
        <v>23.060000000000002</v>
      </c>
      <c r="J20" s="1"/>
    </row>
    <row r="21" spans="1:10" x14ac:dyDescent="0.25">
      <c r="A21" s="71"/>
      <c r="B21" s="8"/>
      <c r="C21" s="8"/>
      <c r="D21" s="13"/>
      <c r="E21" s="13"/>
      <c r="F21" s="13"/>
      <c r="G21" s="13"/>
      <c r="H21" s="13"/>
      <c r="I21" s="13"/>
      <c r="J21" s="1"/>
    </row>
    <row r="22" spans="1:10" x14ac:dyDescent="0.25">
      <c r="A22" s="71"/>
      <c r="B22" s="8" t="s">
        <v>62</v>
      </c>
      <c r="C22" s="8" t="s">
        <v>1</v>
      </c>
      <c r="D22" s="8">
        <v>200</v>
      </c>
      <c r="E22" s="8">
        <v>5.59</v>
      </c>
      <c r="F22" s="8">
        <v>6.38</v>
      </c>
      <c r="G22" s="8">
        <v>10.08</v>
      </c>
      <c r="H22" s="8">
        <v>120.12</v>
      </c>
      <c r="I22" s="8">
        <v>0.5</v>
      </c>
      <c r="J22" s="1">
        <v>529</v>
      </c>
    </row>
    <row r="23" spans="1:10" x14ac:dyDescent="0.25">
      <c r="A23" s="71"/>
      <c r="B23" s="8"/>
      <c r="C23" s="8" t="s">
        <v>47</v>
      </c>
      <c r="D23" s="8">
        <v>40</v>
      </c>
      <c r="E23" s="8">
        <v>3</v>
      </c>
      <c r="F23" s="8">
        <v>3.92</v>
      </c>
      <c r="G23" s="8">
        <v>29.76</v>
      </c>
      <c r="H23" s="8">
        <v>166.8</v>
      </c>
      <c r="I23" s="8">
        <v>0</v>
      </c>
      <c r="J23" s="1">
        <v>604</v>
      </c>
    </row>
    <row r="24" spans="1:10" x14ac:dyDescent="0.25">
      <c r="A24" s="71"/>
      <c r="B24" s="8"/>
      <c r="C24" s="8" t="s">
        <v>81</v>
      </c>
      <c r="D24" s="8">
        <v>60</v>
      </c>
      <c r="E24" s="8">
        <v>0.24</v>
      </c>
      <c r="F24" s="8">
        <v>0.24</v>
      </c>
      <c r="G24" s="8">
        <v>6.24</v>
      </c>
      <c r="H24" s="8">
        <v>27</v>
      </c>
      <c r="I24" s="8">
        <v>6</v>
      </c>
      <c r="J24" s="1">
        <v>126</v>
      </c>
    </row>
    <row r="25" spans="1:10" x14ac:dyDescent="0.25">
      <c r="A25" s="71"/>
      <c r="B25" s="8"/>
      <c r="C25" s="8" t="s">
        <v>44</v>
      </c>
      <c r="D25" s="11">
        <f>D22+D23+D24</f>
        <v>300</v>
      </c>
      <c r="E25" s="11">
        <f t="shared" ref="E25:I25" si="3">E22+E23+E24</f>
        <v>8.83</v>
      </c>
      <c r="F25" s="11">
        <f t="shared" si="3"/>
        <v>10.540000000000001</v>
      </c>
      <c r="G25" s="11">
        <f t="shared" si="3"/>
        <v>46.080000000000005</v>
      </c>
      <c r="H25" s="11">
        <f t="shared" si="3"/>
        <v>313.92</v>
      </c>
      <c r="I25" s="11">
        <f t="shared" si="3"/>
        <v>6.5</v>
      </c>
      <c r="J25" s="1"/>
    </row>
    <row r="26" spans="1:10" x14ac:dyDescent="0.25">
      <c r="A26" s="71"/>
      <c r="B26" s="8"/>
      <c r="C26" s="8" t="s">
        <v>48</v>
      </c>
      <c r="D26" s="13">
        <f>D9+D12+D20+D25</f>
        <v>1648</v>
      </c>
      <c r="E26" s="13">
        <f t="shared" ref="E26:I26" si="4">E9+E12+E20+E25</f>
        <v>53.010000000000005</v>
      </c>
      <c r="F26" s="13">
        <f t="shared" si="4"/>
        <v>41.77</v>
      </c>
      <c r="G26" s="13">
        <f t="shared" si="4"/>
        <v>214.61999999999998</v>
      </c>
      <c r="H26" s="13">
        <f t="shared" si="4"/>
        <v>1525.25</v>
      </c>
      <c r="I26" s="13">
        <f t="shared" si="4"/>
        <v>33.200000000000003</v>
      </c>
      <c r="J26" s="1"/>
    </row>
    <row r="27" spans="1:10" x14ac:dyDescent="0.25">
      <c r="A27" s="71"/>
      <c r="B27" s="8"/>
      <c r="C27" s="8"/>
      <c r="D27" s="13"/>
      <c r="E27" s="13"/>
      <c r="F27" s="13"/>
      <c r="G27" s="13"/>
      <c r="H27" s="13"/>
      <c r="I27" s="13"/>
      <c r="J27" s="1"/>
    </row>
    <row r="28" spans="1:10" x14ac:dyDescent="0.25">
      <c r="A28" s="83"/>
      <c r="B28" s="8"/>
      <c r="C28" s="8"/>
      <c r="D28" s="8"/>
      <c r="E28" s="8"/>
      <c r="F28" s="8"/>
      <c r="G28" s="8"/>
      <c r="H28" s="8"/>
      <c r="I28" s="8"/>
      <c r="J28" s="1"/>
    </row>
  </sheetData>
  <mergeCells count="8">
    <mergeCell ref="I1:I2"/>
    <mergeCell ref="A4:A28"/>
    <mergeCell ref="A1:A3"/>
    <mergeCell ref="B1:B3"/>
    <mergeCell ref="C1:C3"/>
    <mergeCell ref="D1:D2"/>
    <mergeCell ref="E1:G1"/>
    <mergeCell ref="H1:H2"/>
  </mergeCells>
  <pageMargins left="0.25" right="0.25" top="0.75" bottom="0.75" header="0.3" footer="0.3"/>
  <pageSetup paperSize="9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J29"/>
  <sheetViews>
    <sheetView topLeftCell="A16" workbookViewId="0">
      <selection activeCell="N17" sqref="N17"/>
    </sheetView>
  </sheetViews>
  <sheetFormatPr defaultRowHeight="15" x14ac:dyDescent="0.25"/>
  <cols>
    <col min="1" max="1" width="6.28515625" customWidth="1"/>
    <col min="2" max="2" width="13" customWidth="1"/>
    <col min="3" max="3" width="19.28515625" customWidth="1"/>
    <col min="4" max="4" width="10" customWidth="1"/>
    <col min="5" max="5" width="8.28515625" customWidth="1"/>
    <col min="6" max="6" width="9.28515625" customWidth="1"/>
    <col min="7" max="7" width="8.85546875" customWidth="1"/>
    <col min="8" max="8" width="15.28515625" customWidth="1"/>
    <col min="9" max="9" width="10.28515625" customWidth="1"/>
    <col min="10" max="10" width="11.28515625" customWidth="1"/>
  </cols>
  <sheetData>
    <row r="1" spans="1:10" ht="14.45" customHeight="1" x14ac:dyDescent="0.25">
      <c r="A1" s="68" t="s">
        <v>9</v>
      </c>
      <c r="B1" s="68" t="s">
        <v>11</v>
      </c>
      <c r="C1" s="68" t="s">
        <v>12</v>
      </c>
      <c r="D1" s="68" t="s">
        <v>13</v>
      </c>
      <c r="E1" s="69" t="s">
        <v>14</v>
      </c>
      <c r="F1" s="69"/>
      <c r="G1" s="69"/>
      <c r="H1" s="68" t="s">
        <v>15</v>
      </c>
      <c r="I1" s="69" t="s">
        <v>16</v>
      </c>
      <c r="J1" s="31" t="s">
        <v>10</v>
      </c>
    </row>
    <row r="2" spans="1:10" x14ac:dyDescent="0.25">
      <c r="A2" s="68"/>
      <c r="B2" s="68"/>
      <c r="C2" s="68"/>
      <c r="D2" s="68"/>
      <c r="E2" s="45" t="s">
        <v>17</v>
      </c>
      <c r="F2" s="45" t="s">
        <v>18</v>
      </c>
      <c r="G2" s="46" t="s">
        <v>19</v>
      </c>
      <c r="H2" s="68"/>
      <c r="I2" s="69"/>
      <c r="J2" s="32"/>
    </row>
    <row r="3" spans="1:10" x14ac:dyDescent="0.25">
      <c r="A3" s="68"/>
      <c r="B3" s="68"/>
      <c r="C3" s="68"/>
      <c r="D3" s="30" t="s">
        <v>21</v>
      </c>
      <c r="E3" s="30" t="s">
        <v>21</v>
      </c>
      <c r="F3" s="30" t="s">
        <v>21</v>
      </c>
      <c r="G3" s="30" t="s">
        <v>21</v>
      </c>
      <c r="H3" s="30" t="s">
        <v>21</v>
      </c>
      <c r="I3" s="30" t="s">
        <v>21</v>
      </c>
      <c r="J3" s="9"/>
    </row>
    <row r="4" spans="1:10" ht="26.25" customHeight="1" x14ac:dyDescent="0.25">
      <c r="A4" s="70" t="s">
        <v>65</v>
      </c>
      <c r="B4" s="10" t="s">
        <v>136</v>
      </c>
      <c r="C4" s="9" t="s">
        <v>93</v>
      </c>
      <c r="D4" s="8">
        <v>200</v>
      </c>
      <c r="E4" s="8">
        <v>7.42</v>
      </c>
      <c r="F4" s="8">
        <v>7.25</v>
      </c>
      <c r="G4" s="8">
        <v>36.39</v>
      </c>
      <c r="H4" s="8">
        <v>243.72</v>
      </c>
      <c r="I4" s="8">
        <v>1.37</v>
      </c>
      <c r="J4" s="1">
        <v>279</v>
      </c>
    </row>
    <row r="5" spans="1:10" ht="32.450000000000003" customHeight="1" x14ac:dyDescent="0.25">
      <c r="A5" s="71"/>
      <c r="B5" s="8"/>
      <c r="C5" s="9" t="s">
        <v>7</v>
      </c>
      <c r="D5" s="8">
        <v>30</v>
      </c>
      <c r="E5" s="8">
        <v>2.2799999999999998</v>
      </c>
      <c r="F5" s="8">
        <v>0.24</v>
      </c>
      <c r="G5" s="8">
        <v>14.76</v>
      </c>
      <c r="H5" s="8">
        <v>70.5</v>
      </c>
      <c r="I5" s="8">
        <v>0</v>
      </c>
      <c r="J5" s="1">
        <v>122</v>
      </c>
    </row>
    <row r="6" spans="1:10" x14ac:dyDescent="0.25">
      <c r="A6" s="71"/>
      <c r="B6" s="8"/>
      <c r="C6" s="9" t="s">
        <v>59</v>
      </c>
      <c r="D6" s="8">
        <v>200</v>
      </c>
      <c r="E6" s="8">
        <v>2.61</v>
      </c>
      <c r="F6" s="8">
        <v>0.45</v>
      </c>
      <c r="G6" s="8">
        <v>25.95</v>
      </c>
      <c r="H6" s="12">
        <v>118.29</v>
      </c>
      <c r="I6" s="8">
        <v>0.65</v>
      </c>
      <c r="J6" s="1">
        <v>508</v>
      </c>
    </row>
    <row r="7" spans="1:10" x14ac:dyDescent="0.25">
      <c r="A7" s="71"/>
      <c r="C7" s="21" t="s">
        <v>90</v>
      </c>
      <c r="D7" s="22">
        <v>30</v>
      </c>
      <c r="E7" s="22">
        <v>2.25</v>
      </c>
      <c r="F7" s="22">
        <v>0.87</v>
      </c>
      <c r="G7" s="22">
        <v>15.42</v>
      </c>
      <c r="H7" s="33">
        <v>78.599999999999994</v>
      </c>
      <c r="I7" s="22">
        <v>0</v>
      </c>
      <c r="J7" s="1">
        <v>125</v>
      </c>
    </row>
    <row r="8" spans="1:10" x14ac:dyDescent="0.25">
      <c r="A8" s="71"/>
      <c r="B8" s="8"/>
      <c r="C8" s="8" t="s">
        <v>4</v>
      </c>
      <c r="D8" s="13">
        <v>8</v>
      </c>
      <c r="E8" s="1">
        <v>2.0499999999999998</v>
      </c>
      <c r="F8" s="1">
        <v>2.09</v>
      </c>
      <c r="G8" s="1">
        <v>0</v>
      </c>
      <c r="H8" s="1">
        <v>27.44</v>
      </c>
      <c r="I8" s="1">
        <v>0.06</v>
      </c>
      <c r="J8" s="1">
        <v>114</v>
      </c>
    </row>
    <row r="9" spans="1:10" x14ac:dyDescent="0.25">
      <c r="A9" s="71"/>
      <c r="B9" s="10"/>
      <c r="C9" s="8" t="s">
        <v>44</v>
      </c>
      <c r="D9" s="11">
        <f t="shared" ref="D9:I9" si="0">D4+D5+D6+D7+D8</f>
        <v>468</v>
      </c>
      <c r="E9" s="11">
        <f t="shared" si="0"/>
        <v>16.61</v>
      </c>
      <c r="F9" s="11">
        <f t="shared" si="0"/>
        <v>10.9</v>
      </c>
      <c r="G9" s="11">
        <f t="shared" si="0"/>
        <v>92.52</v>
      </c>
      <c r="H9" s="11">
        <f t="shared" si="0"/>
        <v>538.55000000000007</v>
      </c>
      <c r="I9" s="11">
        <f t="shared" si="0"/>
        <v>2.08</v>
      </c>
      <c r="J9" s="1"/>
    </row>
    <row r="10" spans="1:10" x14ac:dyDescent="0.25">
      <c r="A10" s="71"/>
      <c r="B10" s="9"/>
      <c r="C10" s="8"/>
      <c r="D10" s="8"/>
      <c r="E10" s="8"/>
      <c r="F10" s="8"/>
      <c r="G10" s="8"/>
      <c r="H10" s="8"/>
      <c r="I10" s="8"/>
      <c r="J10" s="1"/>
    </row>
    <row r="11" spans="1:10" ht="26.25" x14ac:dyDescent="0.25">
      <c r="A11" s="71"/>
      <c r="B11" s="23" t="s">
        <v>43</v>
      </c>
      <c r="C11" s="8" t="s">
        <v>96</v>
      </c>
      <c r="D11" s="13">
        <v>100</v>
      </c>
      <c r="E11" s="13">
        <v>0.5</v>
      </c>
      <c r="F11" s="13">
        <v>0.1</v>
      </c>
      <c r="G11" s="13">
        <v>10.1</v>
      </c>
      <c r="H11" s="13">
        <v>46</v>
      </c>
      <c r="I11" s="13">
        <v>2</v>
      </c>
      <c r="J11" s="1">
        <v>532</v>
      </c>
    </row>
    <row r="12" spans="1:10" x14ac:dyDescent="0.25">
      <c r="A12" s="71"/>
      <c r="B12" s="23"/>
      <c r="C12" s="8" t="s">
        <v>44</v>
      </c>
      <c r="D12" s="13">
        <f>D11</f>
        <v>100</v>
      </c>
      <c r="E12" s="13">
        <f t="shared" ref="E12:I12" si="1">E11</f>
        <v>0.5</v>
      </c>
      <c r="F12" s="13">
        <f t="shared" si="1"/>
        <v>0.1</v>
      </c>
      <c r="G12" s="13">
        <f t="shared" si="1"/>
        <v>10.1</v>
      </c>
      <c r="H12" s="13">
        <f t="shared" si="1"/>
        <v>46</v>
      </c>
      <c r="I12" s="13">
        <f t="shared" si="1"/>
        <v>2</v>
      </c>
      <c r="J12" s="1"/>
    </row>
    <row r="13" spans="1:10" x14ac:dyDescent="0.25">
      <c r="A13" s="71"/>
      <c r="B13" s="10" t="s">
        <v>137</v>
      </c>
      <c r="C13" s="9" t="s">
        <v>144</v>
      </c>
      <c r="D13" s="8">
        <v>80</v>
      </c>
      <c r="E13" s="8">
        <v>0.88</v>
      </c>
      <c r="F13" s="8">
        <v>0.16</v>
      </c>
      <c r="G13" s="8">
        <v>3.04</v>
      </c>
      <c r="H13" s="8">
        <v>19.2</v>
      </c>
      <c r="I13" s="8">
        <v>20</v>
      </c>
      <c r="J13" s="1">
        <v>120</v>
      </c>
    </row>
    <row r="14" spans="1:10" ht="26.25" x14ac:dyDescent="0.25">
      <c r="A14" s="71"/>
      <c r="B14" s="8"/>
      <c r="C14" s="9" t="s">
        <v>171</v>
      </c>
      <c r="D14" s="8">
        <v>200</v>
      </c>
      <c r="E14" s="8">
        <v>1.67</v>
      </c>
      <c r="F14" s="8">
        <v>4.29</v>
      </c>
      <c r="G14" s="8">
        <v>10.220000000000001</v>
      </c>
      <c r="H14" s="8">
        <v>97.87</v>
      </c>
      <c r="I14" s="8">
        <v>9.48</v>
      </c>
      <c r="J14" s="1">
        <v>148</v>
      </c>
    </row>
    <row r="15" spans="1:10" x14ac:dyDescent="0.25">
      <c r="A15" s="71"/>
      <c r="B15" s="8"/>
      <c r="C15" s="8" t="s">
        <v>46</v>
      </c>
      <c r="D15" s="8">
        <v>15</v>
      </c>
      <c r="E15" s="8">
        <v>4.08</v>
      </c>
      <c r="F15" s="8">
        <v>2.92</v>
      </c>
      <c r="G15" s="8">
        <v>0</v>
      </c>
      <c r="H15" s="8">
        <v>41.6</v>
      </c>
      <c r="I15" s="8">
        <v>0</v>
      </c>
      <c r="J15" s="1">
        <v>368</v>
      </c>
    </row>
    <row r="16" spans="1:10" x14ac:dyDescent="0.25">
      <c r="A16" s="71"/>
      <c r="B16" s="8"/>
      <c r="C16" s="8" t="s">
        <v>2</v>
      </c>
      <c r="D16" s="8">
        <v>8</v>
      </c>
      <c r="E16" s="8">
        <v>0.21</v>
      </c>
      <c r="F16" s="8">
        <v>1.2</v>
      </c>
      <c r="G16" s="8">
        <v>0.28999999999999998</v>
      </c>
      <c r="H16" s="8">
        <v>12.96</v>
      </c>
      <c r="I16" s="8">
        <v>0.03</v>
      </c>
      <c r="J16" s="1">
        <v>491</v>
      </c>
    </row>
    <row r="17" spans="1:10" x14ac:dyDescent="0.25">
      <c r="A17" s="71"/>
      <c r="B17" s="8"/>
      <c r="C17" s="9" t="s">
        <v>145</v>
      </c>
      <c r="D17" s="8">
        <v>50</v>
      </c>
      <c r="E17" s="8">
        <v>8.9600000000000009</v>
      </c>
      <c r="F17" s="8">
        <v>8.43</v>
      </c>
      <c r="G17" s="8">
        <v>7.15</v>
      </c>
      <c r="H17" s="8">
        <v>140.30000000000001</v>
      </c>
      <c r="I17" s="8">
        <v>0</v>
      </c>
      <c r="J17" s="1">
        <v>391</v>
      </c>
    </row>
    <row r="18" spans="1:10" x14ac:dyDescent="0.25">
      <c r="A18" s="71"/>
      <c r="B18" s="8"/>
      <c r="C18" s="9" t="s">
        <v>146</v>
      </c>
      <c r="D18" s="8">
        <v>200</v>
      </c>
      <c r="E18" s="8">
        <v>4.22</v>
      </c>
      <c r="F18" s="8">
        <v>6.86</v>
      </c>
      <c r="G18" s="8">
        <v>66.08</v>
      </c>
      <c r="H18" s="8">
        <v>156.91999999999999</v>
      </c>
      <c r="I18" s="8">
        <v>34</v>
      </c>
      <c r="J18" s="1">
        <v>435</v>
      </c>
    </row>
    <row r="19" spans="1:10" x14ac:dyDescent="0.25">
      <c r="A19" s="71"/>
      <c r="B19" s="8"/>
      <c r="C19" s="9" t="s">
        <v>170</v>
      </c>
      <c r="D19" s="8">
        <v>180</v>
      </c>
      <c r="E19" s="8">
        <v>0.11</v>
      </c>
      <c r="F19" s="8">
        <v>7.0000000000000007E-2</v>
      </c>
      <c r="G19" s="8">
        <v>19.03</v>
      </c>
      <c r="H19" s="8">
        <v>77.2</v>
      </c>
      <c r="I19" s="8">
        <v>10.8</v>
      </c>
      <c r="J19" s="1">
        <v>519</v>
      </c>
    </row>
    <row r="20" spans="1:10" x14ac:dyDescent="0.25">
      <c r="A20" s="71"/>
      <c r="B20" s="8"/>
      <c r="C20" s="9" t="s">
        <v>8</v>
      </c>
      <c r="D20" s="8">
        <v>40</v>
      </c>
      <c r="E20" s="8">
        <v>2.64</v>
      </c>
      <c r="F20" s="8">
        <v>0.48</v>
      </c>
      <c r="G20" s="8">
        <v>13.36</v>
      </c>
      <c r="H20" s="8">
        <v>69.599999999999994</v>
      </c>
      <c r="I20" s="8">
        <v>0</v>
      </c>
      <c r="J20" s="1">
        <v>123</v>
      </c>
    </row>
    <row r="21" spans="1:10" x14ac:dyDescent="0.25">
      <c r="A21" s="71"/>
      <c r="B21" s="8"/>
      <c r="C21" s="8" t="s">
        <v>44</v>
      </c>
      <c r="D21" s="11">
        <f>D13+D14+D15+D16+D17+D18+D19+D20</f>
        <v>773</v>
      </c>
      <c r="E21" s="11">
        <f t="shared" ref="E21:I21" si="2">E13+E14+E15+E16+E17+E18+E19+E20</f>
        <v>22.77</v>
      </c>
      <c r="F21" s="11">
        <f t="shared" si="2"/>
        <v>24.41</v>
      </c>
      <c r="G21" s="11">
        <f t="shared" si="2"/>
        <v>119.17</v>
      </c>
      <c r="H21" s="11">
        <f t="shared" si="2"/>
        <v>615.65000000000009</v>
      </c>
      <c r="I21" s="11">
        <f t="shared" si="2"/>
        <v>74.31</v>
      </c>
      <c r="J21" s="1"/>
    </row>
    <row r="22" spans="1:10" x14ac:dyDescent="0.25">
      <c r="A22" s="71"/>
      <c r="B22" s="8"/>
      <c r="C22" s="8"/>
      <c r="D22" s="13"/>
      <c r="E22" s="13"/>
      <c r="F22" s="13"/>
      <c r="G22" s="13"/>
      <c r="H22" s="13"/>
      <c r="I22" s="13"/>
      <c r="J22" s="1"/>
    </row>
    <row r="23" spans="1:10" x14ac:dyDescent="0.25">
      <c r="A23" s="71"/>
      <c r="B23" s="8" t="s">
        <v>62</v>
      </c>
      <c r="C23" s="8" t="s">
        <v>131</v>
      </c>
      <c r="D23" s="8">
        <v>60</v>
      </c>
      <c r="E23" s="8">
        <v>4.8600000000000003</v>
      </c>
      <c r="F23" s="8">
        <v>3.85</v>
      </c>
      <c r="G23" s="8">
        <v>35.659999999999997</v>
      </c>
      <c r="H23" s="8">
        <v>196.64</v>
      </c>
      <c r="I23" s="8">
        <v>0</v>
      </c>
      <c r="J23" s="1">
        <v>573</v>
      </c>
    </row>
    <row r="24" spans="1:10" x14ac:dyDescent="0.25">
      <c r="A24" s="71"/>
      <c r="B24" s="8"/>
      <c r="C24" s="8" t="s">
        <v>56</v>
      </c>
      <c r="D24" s="8">
        <v>200</v>
      </c>
      <c r="E24" s="8">
        <v>10</v>
      </c>
      <c r="F24" s="8">
        <v>6.4</v>
      </c>
      <c r="G24" s="8">
        <v>17</v>
      </c>
      <c r="H24" s="8">
        <v>174</v>
      </c>
      <c r="I24" s="8">
        <v>1.2</v>
      </c>
      <c r="J24" s="1">
        <v>531</v>
      </c>
    </row>
    <row r="25" spans="1:10" x14ac:dyDescent="0.25">
      <c r="A25" s="71"/>
      <c r="B25" s="8"/>
      <c r="C25" s="8" t="s">
        <v>81</v>
      </c>
      <c r="D25" s="8">
        <v>60</v>
      </c>
      <c r="E25" s="8">
        <v>0.24</v>
      </c>
      <c r="F25" s="8">
        <v>0.24</v>
      </c>
      <c r="G25" s="8">
        <v>6.24</v>
      </c>
      <c r="H25" s="8">
        <v>27</v>
      </c>
      <c r="I25" s="8">
        <v>6</v>
      </c>
      <c r="J25" s="1">
        <v>126</v>
      </c>
    </row>
    <row r="26" spans="1:10" x14ac:dyDescent="0.25">
      <c r="A26" s="71"/>
      <c r="B26" s="8"/>
      <c r="C26" s="8" t="s">
        <v>44</v>
      </c>
      <c r="D26" s="11">
        <f>D23+D24+D25</f>
        <v>320</v>
      </c>
      <c r="E26" s="11">
        <f t="shared" ref="E26:I26" si="3">E23+E24+E25</f>
        <v>15.1</v>
      </c>
      <c r="F26" s="11">
        <f t="shared" si="3"/>
        <v>10.49</v>
      </c>
      <c r="G26" s="11">
        <f t="shared" si="3"/>
        <v>58.9</v>
      </c>
      <c r="H26" s="11">
        <f t="shared" si="3"/>
        <v>397.64</v>
      </c>
      <c r="I26" s="11">
        <f t="shared" si="3"/>
        <v>7.2</v>
      </c>
      <c r="J26" s="1"/>
    </row>
    <row r="27" spans="1:10" x14ac:dyDescent="0.25">
      <c r="A27" s="71"/>
      <c r="B27" s="8"/>
      <c r="C27" s="8" t="s">
        <v>48</v>
      </c>
      <c r="D27" s="13">
        <f>D9+D12+D21+D26</f>
        <v>1661</v>
      </c>
      <c r="E27" s="13">
        <f t="shared" ref="E27:I27" si="4">E9+E12+E21+E26</f>
        <v>54.98</v>
      </c>
      <c r="F27" s="13">
        <f t="shared" si="4"/>
        <v>45.9</v>
      </c>
      <c r="G27" s="13">
        <f t="shared" si="4"/>
        <v>280.69</v>
      </c>
      <c r="H27" s="13">
        <f t="shared" si="4"/>
        <v>1597.8400000000001</v>
      </c>
      <c r="I27" s="13">
        <f t="shared" si="4"/>
        <v>85.59</v>
      </c>
      <c r="J27" s="1"/>
    </row>
    <row r="28" spans="1:10" x14ac:dyDescent="0.25">
      <c r="A28" s="71"/>
      <c r="B28" s="8"/>
      <c r="C28" s="8"/>
      <c r="D28" s="13"/>
      <c r="E28" s="13"/>
      <c r="F28" s="13"/>
      <c r="G28" s="13"/>
      <c r="H28" s="13"/>
      <c r="I28" s="13"/>
      <c r="J28" s="1"/>
    </row>
    <row r="29" spans="1:10" x14ac:dyDescent="0.25">
      <c r="A29" s="83"/>
      <c r="B29" s="8"/>
      <c r="C29" s="8"/>
      <c r="D29" s="8"/>
      <c r="E29" s="8"/>
      <c r="F29" s="8"/>
      <c r="G29" s="8"/>
      <c r="H29" s="8"/>
      <c r="I29" s="8"/>
      <c r="J29" s="1"/>
    </row>
  </sheetData>
  <mergeCells count="8">
    <mergeCell ref="I1:I2"/>
    <mergeCell ref="A4:A29"/>
    <mergeCell ref="A1:A3"/>
    <mergeCell ref="B1:B3"/>
    <mergeCell ref="C1:C3"/>
    <mergeCell ref="D1:D2"/>
    <mergeCell ref="E1:G1"/>
    <mergeCell ref="H1:H2"/>
  </mergeCells>
  <pageMargins left="0.25" right="0.25" top="0.75" bottom="0.75" header="0.3" footer="0.3"/>
  <pageSetup paperSize="9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J29"/>
  <sheetViews>
    <sheetView workbookViewId="0">
      <selection activeCell="C28" sqref="C28"/>
    </sheetView>
  </sheetViews>
  <sheetFormatPr defaultRowHeight="15" x14ac:dyDescent="0.25"/>
  <cols>
    <col min="1" max="1" width="6.28515625" customWidth="1"/>
    <col min="2" max="2" width="13" customWidth="1"/>
    <col min="3" max="3" width="19.28515625" customWidth="1"/>
    <col min="4" max="4" width="10" customWidth="1"/>
    <col min="5" max="5" width="8.28515625" customWidth="1"/>
    <col min="6" max="6" width="9.28515625" customWidth="1"/>
    <col min="7" max="7" width="8.85546875" customWidth="1"/>
    <col min="8" max="8" width="15.28515625" customWidth="1"/>
    <col min="9" max="9" width="10.28515625" customWidth="1"/>
    <col min="10" max="10" width="11.28515625" customWidth="1"/>
  </cols>
  <sheetData>
    <row r="1" spans="1:10" ht="14.45" customHeight="1" x14ac:dyDescent="0.25">
      <c r="A1" s="68" t="s">
        <v>9</v>
      </c>
      <c r="B1" s="68" t="s">
        <v>11</v>
      </c>
      <c r="C1" s="68" t="s">
        <v>12</v>
      </c>
      <c r="D1" s="68" t="s">
        <v>13</v>
      </c>
      <c r="E1" s="69" t="s">
        <v>14</v>
      </c>
      <c r="F1" s="69"/>
      <c r="G1" s="69"/>
      <c r="H1" s="68" t="s">
        <v>15</v>
      </c>
      <c r="I1" s="69" t="s">
        <v>16</v>
      </c>
      <c r="J1" s="31" t="s">
        <v>10</v>
      </c>
    </row>
    <row r="2" spans="1:10" x14ac:dyDescent="0.25">
      <c r="A2" s="68"/>
      <c r="B2" s="68"/>
      <c r="C2" s="68"/>
      <c r="D2" s="68"/>
      <c r="E2" s="42" t="s">
        <v>17</v>
      </c>
      <c r="F2" s="42" t="s">
        <v>18</v>
      </c>
      <c r="G2" s="43" t="s">
        <v>19</v>
      </c>
      <c r="H2" s="68"/>
      <c r="I2" s="69"/>
      <c r="J2" s="32"/>
    </row>
    <row r="3" spans="1:10" x14ac:dyDescent="0.25">
      <c r="A3" s="68"/>
      <c r="B3" s="68"/>
      <c r="C3" s="68"/>
      <c r="D3" s="30" t="s">
        <v>21</v>
      </c>
      <c r="E3" s="30" t="s">
        <v>21</v>
      </c>
      <c r="F3" s="30" t="s">
        <v>21</v>
      </c>
      <c r="G3" s="30" t="s">
        <v>21</v>
      </c>
      <c r="H3" s="30" t="s">
        <v>21</v>
      </c>
      <c r="I3" s="30" t="s">
        <v>21</v>
      </c>
      <c r="J3" s="9"/>
    </row>
    <row r="4" spans="1:10" ht="26.25" x14ac:dyDescent="0.25">
      <c r="A4" s="70" t="s">
        <v>69</v>
      </c>
      <c r="B4" s="10" t="s">
        <v>136</v>
      </c>
      <c r="C4" s="9" t="s">
        <v>138</v>
      </c>
      <c r="D4" s="8">
        <v>200</v>
      </c>
      <c r="E4" s="8">
        <v>7.16</v>
      </c>
      <c r="F4" s="8">
        <v>8.98</v>
      </c>
      <c r="G4" s="8">
        <v>28.83</v>
      </c>
      <c r="H4" s="8">
        <v>227.19</v>
      </c>
      <c r="I4" s="8">
        <v>1.53</v>
      </c>
      <c r="J4" s="1">
        <v>281</v>
      </c>
    </row>
    <row r="5" spans="1:10" ht="32.450000000000003" customHeight="1" x14ac:dyDescent="0.25">
      <c r="A5" s="71"/>
      <c r="B5" s="8"/>
      <c r="C5" s="9" t="s">
        <v>7</v>
      </c>
      <c r="D5" s="8">
        <v>30</v>
      </c>
      <c r="E5" s="8">
        <v>2.2799999999999998</v>
      </c>
      <c r="F5" s="8">
        <v>0.24</v>
      </c>
      <c r="G5" s="8">
        <v>14.76</v>
      </c>
      <c r="H5" s="8">
        <v>70.5</v>
      </c>
      <c r="I5" s="8">
        <v>0</v>
      </c>
      <c r="J5" s="1">
        <v>122</v>
      </c>
    </row>
    <row r="6" spans="1:10" x14ac:dyDescent="0.25">
      <c r="A6" s="71"/>
      <c r="B6" s="8"/>
      <c r="C6" s="9" t="s">
        <v>42</v>
      </c>
      <c r="D6" s="8">
        <v>200</v>
      </c>
      <c r="E6" s="8">
        <v>1.45</v>
      </c>
      <c r="F6" s="8">
        <v>1.25</v>
      </c>
      <c r="G6" s="8">
        <v>17.440000000000001</v>
      </c>
      <c r="H6" s="12">
        <v>87.12</v>
      </c>
      <c r="I6" s="8">
        <v>0.65</v>
      </c>
      <c r="J6" s="1">
        <v>507</v>
      </c>
    </row>
    <row r="7" spans="1:10" x14ac:dyDescent="0.25">
      <c r="A7" s="71"/>
      <c r="C7" s="21" t="s">
        <v>90</v>
      </c>
      <c r="D7" s="22">
        <v>30</v>
      </c>
      <c r="E7" s="22">
        <v>2.25</v>
      </c>
      <c r="F7" s="22">
        <v>0.87</v>
      </c>
      <c r="G7" s="22">
        <v>15.42</v>
      </c>
      <c r="H7" s="33">
        <v>78.599999999999994</v>
      </c>
      <c r="I7" s="22">
        <v>0</v>
      </c>
      <c r="J7" s="1">
        <v>125</v>
      </c>
    </row>
    <row r="8" spans="1:10" x14ac:dyDescent="0.25">
      <c r="A8" s="71"/>
      <c r="B8" s="8"/>
      <c r="C8" s="8" t="s">
        <v>4</v>
      </c>
      <c r="D8" s="13">
        <v>8</v>
      </c>
      <c r="E8" s="1">
        <v>2.0499999999999998</v>
      </c>
      <c r="F8" s="1">
        <v>2.09</v>
      </c>
      <c r="G8" s="1">
        <v>0</v>
      </c>
      <c r="H8" s="1">
        <v>27.44</v>
      </c>
      <c r="I8" s="1">
        <v>0.06</v>
      </c>
      <c r="J8" s="1">
        <v>114</v>
      </c>
    </row>
    <row r="9" spans="1:10" x14ac:dyDescent="0.25">
      <c r="A9" s="71"/>
      <c r="B9" s="10"/>
      <c r="C9" s="8" t="s">
        <v>44</v>
      </c>
      <c r="D9" s="11">
        <f>D4+D5+D6+D7+D8</f>
        <v>468</v>
      </c>
      <c r="E9" s="11">
        <f t="shared" ref="E9:I9" si="0">E4+E5+E6+E7+E8</f>
        <v>15.189999999999998</v>
      </c>
      <c r="F9" s="11">
        <f t="shared" si="0"/>
        <v>13.43</v>
      </c>
      <c r="G9" s="11">
        <f t="shared" si="0"/>
        <v>76.45</v>
      </c>
      <c r="H9" s="11">
        <f t="shared" si="0"/>
        <v>490.84999999999997</v>
      </c>
      <c r="I9" s="11">
        <f t="shared" si="0"/>
        <v>2.2400000000000002</v>
      </c>
      <c r="J9" s="1"/>
    </row>
    <row r="10" spans="1:10" x14ac:dyDescent="0.25">
      <c r="A10" s="71"/>
      <c r="B10" s="9"/>
      <c r="C10" s="8"/>
      <c r="D10" s="8"/>
      <c r="E10" s="8"/>
      <c r="F10" s="8"/>
      <c r="G10" s="8"/>
      <c r="H10" s="8"/>
      <c r="I10" s="8"/>
      <c r="J10" s="1"/>
    </row>
    <row r="11" spans="1:10" ht="26.25" x14ac:dyDescent="0.25">
      <c r="A11" s="71"/>
      <c r="B11" s="23" t="s">
        <v>43</v>
      </c>
      <c r="C11" s="8" t="s">
        <v>96</v>
      </c>
      <c r="D11" s="13">
        <v>100</v>
      </c>
      <c r="E11" s="13">
        <v>0.5</v>
      </c>
      <c r="F11" s="13">
        <v>0.1</v>
      </c>
      <c r="G11" s="13">
        <v>10.1</v>
      </c>
      <c r="H11" s="13">
        <v>46</v>
      </c>
      <c r="I11" s="13">
        <v>2</v>
      </c>
      <c r="J11" s="1">
        <v>532</v>
      </c>
    </row>
    <row r="12" spans="1:10" x14ac:dyDescent="0.25">
      <c r="A12" s="71"/>
      <c r="B12" s="23"/>
      <c r="C12" s="8" t="s">
        <v>44</v>
      </c>
      <c r="D12" s="13">
        <f>D11</f>
        <v>100</v>
      </c>
      <c r="E12" s="13">
        <f t="shared" ref="E12:I12" si="1">E11</f>
        <v>0.5</v>
      </c>
      <c r="F12" s="13">
        <f t="shared" si="1"/>
        <v>0.1</v>
      </c>
      <c r="G12" s="13">
        <f t="shared" si="1"/>
        <v>10.1</v>
      </c>
      <c r="H12" s="13">
        <f t="shared" si="1"/>
        <v>46</v>
      </c>
      <c r="I12" s="13">
        <f t="shared" si="1"/>
        <v>2</v>
      </c>
      <c r="J12" s="1"/>
    </row>
    <row r="13" spans="1:10" x14ac:dyDescent="0.25">
      <c r="A13" s="71"/>
      <c r="B13" s="10" t="s">
        <v>137</v>
      </c>
      <c r="C13" s="9" t="s">
        <v>139</v>
      </c>
      <c r="D13" s="8">
        <v>80</v>
      </c>
      <c r="E13" s="8">
        <v>0.88</v>
      </c>
      <c r="F13" s="8">
        <v>0.16</v>
      </c>
      <c r="G13" s="8">
        <v>3.04</v>
      </c>
      <c r="H13" s="8">
        <v>19.2</v>
      </c>
      <c r="I13" s="8">
        <v>2</v>
      </c>
      <c r="J13" s="1">
        <v>120</v>
      </c>
    </row>
    <row r="14" spans="1:10" ht="26.25" x14ac:dyDescent="0.25">
      <c r="A14" s="71"/>
      <c r="B14" s="8"/>
      <c r="C14" s="9" t="s">
        <v>84</v>
      </c>
      <c r="D14" s="8">
        <v>250</v>
      </c>
      <c r="E14" s="8">
        <v>1.77</v>
      </c>
      <c r="F14" s="8">
        <v>5.13</v>
      </c>
      <c r="G14" s="8">
        <v>11.24</v>
      </c>
      <c r="H14" s="8">
        <v>101.56</v>
      </c>
      <c r="I14" s="8">
        <v>13.38</v>
      </c>
      <c r="J14" s="1">
        <v>142</v>
      </c>
    </row>
    <row r="15" spans="1:10" x14ac:dyDescent="0.25">
      <c r="A15" s="71"/>
      <c r="B15" s="8"/>
      <c r="C15" s="8" t="s">
        <v>2</v>
      </c>
      <c r="D15" s="8">
        <v>8</v>
      </c>
      <c r="E15" s="8">
        <v>0.21</v>
      </c>
      <c r="F15" s="8">
        <v>1.2</v>
      </c>
      <c r="G15" s="8">
        <v>0.28999999999999998</v>
      </c>
      <c r="H15" s="8">
        <v>12.96</v>
      </c>
      <c r="I15" s="8">
        <v>0.03</v>
      </c>
      <c r="J15" s="1">
        <v>491</v>
      </c>
    </row>
    <row r="16" spans="1:10" x14ac:dyDescent="0.25">
      <c r="A16" s="71"/>
      <c r="B16" s="8"/>
      <c r="C16" s="8" t="s">
        <v>46</v>
      </c>
      <c r="D16" s="8">
        <v>15</v>
      </c>
      <c r="E16" s="8">
        <v>4.08</v>
      </c>
      <c r="F16" s="8">
        <v>2.92</v>
      </c>
      <c r="G16" s="8">
        <v>0</v>
      </c>
      <c r="H16" s="8">
        <v>41.6</v>
      </c>
      <c r="I16" s="8">
        <v>0</v>
      </c>
      <c r="J16" s="1">
        <v>368</v>
      </c>
    </row>
    <row r="17" spans="1:10" ht="26.25" x14ac:dyDescent="0.25">
      <c r="A17" s="71"/>
      <c r="B17" s="8"/>
      <c r="C17" s="9" t="s">
        <v>63</v>
      </c>
      <c r="D17" s="8">
        <v>70</v>
      </c>
      <c r="E17" s="8">
        <v>10.96</v>
      </c>
      <c r="F17" s="8">
        <v>12.9</v>
      </c>
      <c r="G17" s="8">
        <v>2.4700000000000002</v>
      </c>
      <c r="H17" s="8">
        <v>169.9</v>
      </c>
      <c r="I17" s="8">
        <v>6.04</v>
      </c>
      <c r="J17" s="1">
        <v>390</v>
      </c>
    </row>
    <row r="18" spans="1:10" ht="26.25" x14ac:dyDescent="0.25">
      <c r="A18" s="71"/>
      <c r="B18" s="8"/>
      <c r="C18" s="9" t="s">
        <v>172</v>
      </c>
      <c r="D18" s="8">
        <v>150</v>
      </c>
      <c r="E18" s="8">
        <v>5.53</v>
      </c>
      <c r="F18" s="8">
        <v>6.67</v>
      </c>
      <c r="G18" s="8">
        <v>26.95</v>
      </c>
      <c r="H18" s="8">
        <v>198.37</v>
      </c>
      <c r="I18" s="8">
        <v>0</v>
      </c>
      <c r="J18" s="1">
        <v>433</v>
      </c>
    </row>
    <row r="19" spans="1:10" x14ac:dyDescent="0.25">
      <c r="A19" s="71"/>
      <c r="B19" s="8"/>
      <c r="C19" s="9" t="s">
        <v>71</v>
      </c>
      <c r="D19" s="8">
        <v>180</v>
      </c>
      <c r="E19" s="8">
        <v>0.3</v>
      </c>
      <c r="F19" s="8">
        <v>0.18</v>
      </c>
      <c r="G19" s="8">
        <v>19.7</v>
      </c>
      <c r="H19" s="8">
        <v>81.52</v>
      </c>
      <c r="I19" s="8">
        <v>0.25</v>
      </c>
      <c r="J19" s="1">
        <v>526</v>
      </c>
    </row>
    <row r="20" spans="1:10" x14ac:dyDescent="0.25">
      <c r="A20" s="71"/>
      <c r="B20" s="8"/>
      <c r="C20" s="9" t="s">
        <v>8</v>
      </c>
      <c r="D20" s="8">
        <v>40</v>
      </c>
      <c r="E20" s="8">
        <v>2.64</v>
      </c>
      <c r="F20" s="8">
        <v>0.48</v>
      </c>
      <c r="G20" s="8">
        <v>13.36</v>
      </c>
      <c r="H20" s="8">
        <v>69.599999999999994</v>
      </c>
      <c r="I20" s="8">
        <v>0</v>
      </c>
      <c r="J20" s="1">
        <v>123</v>
      </c>
    </row>
    <row r="21" spans="1:10" x14ac:dyDescent="0.25">
      <c r="A21" s="71"/>
      <c r="B21" s="8"/>
      <c r="C21" s="8" t="s">
        <v>44</v>
      </c>
      <c r="D21" s="11">
        <f>D13+D14+D15+D16+D17+D18+D19+D20</f>
        <v>793</v>
      </c>
      <c r="E21" s="11">
        <f t="shared" ref="E21:I21" si="2">E13+E14+E15+E16+E17+E18+E19+E20</f>
        <v>26.37</v>
      </c>
      <c r="F21" s="11">
        <f t="shared" si="2"/>
        <v>29.640000000000004</v>
      </c>
      <c r="G21" s="11">
        <f t="shared" si="2"/>
        <v>77.05</v>
      </c>
      <c r="H21" s="11">
        <f t="shared" si="2"/>
        <v>694.71</v>
      </c>
      <c r="I21" s="11">
        <f t="shared" si="2"/>
        <v>21.7</v>
      </c>
      <c r="J21" s="1"/>
    </row>
    <row r="22" spans="1:10" x14ac:dyDescent="0.25">
      <c r="A22" s="71"/>
      <c r="B22" s="8"/>
      <c r="C22" s="8"/>
      <c r="D22" s="13"/>
      <c r="E22" s="13"/>
      <c r="F22" s="13"/>
      <c r="G22" s="13"/>
      <c r="H22" s="13"/>
      <c r="I22" s="13"/>
      <c r="J22" s="1"/>
    </row>
    <row r="23" spans="1:10" x14ac:dyDescent="0.25">
      <c r="A23" s="71"/>
      <c r="B23" s="8" t="s">
        <v>62</v>
      </c>
      <c r="C23" s="8" t="s">
        <v>173</v>
      </c>
      <c r="D23" s="8">
        <v>60</v>
      </c>
      <c r="E23" s="8">
        <v>3.67</v>
      </c>
      <c r="F23" s="8">
        <v>1.75</v>
      </c>
      <c r="G23" s="8">
        <v>42.24</v>
      </c>
      <c r="H23" s="8">
        <v>199.35</v>
      </c>
      <c r="I23" s="8">
        <v>0.15</v>
      </c>
      <c r="J23" s="1">
        <v>554</v>
      </c>
    </row>
    <row r="24" spans="1:10" x14ac:dyDescent="0.25">
      <c r="A24" s="71"/>
      <c r="B24" s="8"/>
      <c r="C24" s="8" t="s">
        <v>64</v>
      </c>
      <c r="D24" s="8">
        <v>200</v>
      </c>
      <c r="E24" s="8">
        <v>5.6</v>
      </c>
      <c r="F24" s="8">
        <v>4.38</v>
      </c>
      <c r="G24" s="8">
        <v>8.18</v>
      </c>
      <c r="H24" s="8">
        <v>94.52</v>
      </c>
      <c r="I24" s="8">
        <v>1.4</v>
      </c>
      <c r="J24" s="1">
        <v>530</v>
      </c>
    </row>
    <row r="25" spans="1:10" x14ac:dyDescent="0.25">
      <c r="A25" s="71"/>
      <c r="B25" s="8"/>
      <c r="C25" s="8" t="s">
        <v>81</v>
      </c>
      <c r="D25" s="8">
        <v>60</v>
      </c>
      <c r="E25" s="8">
        <v>0.24</v>
      </c>
      <c r="F25" s="8">
        <v>0.24</v>
      </c>
      <c r="G25" s="8">
        <v>6.24</v>
      </c>
      <c r="H25" s="8">
        <v>27</v>
      </c>
      <c r="I25" s="8">
        <v>6</v>
      </c>
      <c r="J25" s="1">
        <v>126</v>
      </c>
    </row>
    <row r="26" spans="1:10" x14ac:dyDescent="0.25">
      <c r="A26" s="71"/>
      <c r="B26" s="8"/>
      <c r="C26" s="8" t="s">
        <v>44</v>
      </c>
      <c r="D26" s="11">
        <f>D23+D24+D25</f>
        <v>320</v>
      </c>
      <c r="E26" s="11">
        <f t="shared" ref="E26:I26" si="3">E23+E24+E25</f>
        <v>9.51</v>
      </c>
      <c r="F26" s="11">
        <f t="shared" si="3"/>
        <v>6.37</v>
      </c>
      <c r="G26" s="11">
        <f t="shared" si="3"/>
        <v>56.660000000000004</v>
      </c>
      <c r="H26" s="11">
        <f t="shared" si="3"/>
        <v>320.87</v>
      </c>
      <c r="I26" s="11">
        <f t="shared" si="3"/>
        <v>7.55</v>
      </c>
      <c r="J26" s="1"/>
    </row>
    <row r="27" spans="1:10" x14ac:dyDescent="0.25">
      <c r="A27" s="71"/>
      <c r="B27" s="8"/>
      <c r="C27" s="8" t="s">
        <v>48</v>
      </c>
      <c r="D27" s="13">
        <f>D9+D12+D21+D26</f>
        <v>1681</v>
      </c>
      <c r="E27" s="13">
        <f t="shared" ref="E27:I27" si="4">E9+E12+E21+E26</f>
        <v>51.57</v>
      </c>
      <c r="F27" s="13">
        <f t="shared" si="4"/>
        <v>49.54</v>
      </c>
      <c r="G27" s="13">
        <f t="shared" si="4"/>
        <v>220.26</v>
      </c>
      <c r="H27" s="13">
        <f t="shared" si="4"/>
        <v>1552.4299999999998</v>
      </c>
      <c r="I27" s="13">
        <f t="shared" si="4"/>
        <v>33.489999999999995</v>
      </c>
      <c r="J27" s="1"/>
    </row>
    <row r="28" spans="1:10" x14ac:dyDescent="0.25">
      <c r="A28" s="71"/>
      <c r="B28" s="8"/>
      <c r="C28" s="8"/>
      <c r="D28" s="13"/>
      <c r="E28" s="13"/>
      <c r="F28" s="13"/>
      <c r="G28" s="13"/>
      <c r="H28" s="13"/>
      <c r="I28" s="13"/>
      <c r="J28" s="1"/>
    </row>
    <row r="29" spans="1:10" x14ac:dyDescent="0.25">
      <c r="A29" s="83"/>
      <c r="B29" s="8"/>
      <c r="C29" s="8"/>
      <c r="D29" s="8"/>
      <c r="E29" s="8"/>
      <c r="F29" s="8"/>
      <c r="G29" s="8"/>
      <c r="H29" s="8"/>
      <c r="I29" s="8"/>
      <c r="J29" s="1"/>
    </row>
  </sheetData>
  <mergeCells count="8">
    <mergeCell ref="I1:I2"/>
    <mergeCell ref="A4:A29"/>
    <mergeCell ref="A1:A3"/>
    <mergeCell ref="B1:B3"/>
    <mergeCell ref="C1:C3"/>
    <mergeCell ref="D1:D2"/>
    <mergeCell ref="E1:G1"/>
    <mergeCell ref="H1:H2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8"/>
  <sheetViews>
    <sheetView topLeftCell="A25" workbookViewId="0">
      <selection activeCell="N25" sqref="N25"/>
    </sheetView>
  </sheetViews>
  <sheetFormatPr defaultRowHeight="15" x14ac:dyDescent="0.25"/>
  <cols>
    <col min="1" max="1" width="23.28515625" customWidth="1"/>
  </cols>
  <sheetData>
    <row r="1" spans="1:15" ht="21" customHeight="1" x14ac:dyDescent="0.35">
      <c r="B1" s="82" t="s">
        <v>102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15" ht="15.75" x14ac:dyDescent="0.25">
      <c r="A2" s="2"/>
      <c r="B2" s="2">
        <v>1</v>
      </c>
      <c r="C2" s="2">
        <v>2</v>
      </c>
      <c r="D2" s="2">
        <v>3</v>
      </c>
      <c r="E2" s="2">
        <v>4</v>
      </c>
      <c r="F2" s="2">
        <v>5</v>
      </c>
      <c r="G2" s="2">
        <v>6</v>
      </c>
      <c r="H2" s="2">
        <v>7</v>
      </c>
      <c r="I2" s="2">
        <v>8</v>
      </c>
      <c r="J2" s="2">
        <v>9</v>
      </c>
      <c r="K2" s="2">
        <v>10</v>
      </c>
      <c r="L2" s="5" t="s">
        <v>86</v>
      </c>
      <c r="M2" s="2"/>
      <c r="N2" s="18" t="s">
        <v>134</v>
      </c>
    </row>
    <row r="3" spans="1:15" ht="47.25" x14ac:dyDescent="0.3">
      <c r="A3" s="15" t="s">
        <v>103</v>
      </c>
      <c r="B3" s="16">
        <v>281</v>
      </c>
      <c r="C3" s="16">
        <v>328</v>
      </c>
      <c r="D3" s="16">
        <v>253</v>
      </c>
      <c r="E3" s="16">
        <v>342</v>
      </c>
      <c r="F3" s="16">
        <v>278</v>
      </c>
      <c r="G3" s="16">
        <v>280</v>
      </c>
      <c r="H3" s="16">
        <v>244</v>
      </c>
      <c r="I3" s="16">
        <v>272</v>
      </c>
      <c r="J3" s="16">
        <v>291</v>
      </c>
      <c r="K3" s="16">
        <v>267</v>
      </c>
      <c r="L3" s="16">
        <f>B3+C3+D3+E3+F3+G3+H3+I3+J3+K3</f>
        <v>2836</v>
      </c>
      <c r="M3" s="16">
        <f>L3/10</f>
        <v>283.60000000000002</v>
      </c>
      <c r="N3" s="26">
        <v>312</v>
      </c>
      <c r="O3" s="63">
        <v>296.39999999999998</v>
      </c>
    </row>
    <row r="4" spans="1:15" ht="18.75" x14ac:dyDescent="0.3">
      <c r="A4" s="14" t="s">
        <v>3</v>
      </c>
      <c r="B4" s="2"/>
      <c r="C4" s="2">
        <v>122</v>
      </c>
      <c r="D4" s="2"/>
      <c r="E4" s="2"/>
      <c r="F4" s="2"/>
      <c r="G4" s="2"/>
      <c r="H4" s="2">
        <v>122</v>
      </c>
      <c r="I4" s="2"/>
      <c r="J4" s="2"/>
      <c r="K4" s="2"/>
      <c r="L4" s="16">
        <f t="shared" ref="L4:L32" si="0">B4+C4+D4+E4+F4+G4+H4+I4+J4+K4</f>
        <v>244</v>
      </c>
      <c r="M4" s="16">
        <f t="shared" ref="M4:M32" si="1">L4/10</f>
        <v>24.4</v>
      </c>
      <c r="N4" s="59">
        <v>24</v>
      </c>
    </row>
    <row r="5" spans="1:15" ht="18.75" x14ac:dyDescent="0.3">
      <c r="A5" s="14" t="s">
        <v>104</v>
      </c>
      <c r="B5" s="2">
        <v>11</v>
      </c>
      <c r="C5" s="2">
        <v>4.5</v>
      </c>
      <c r="D5" s="2">
        <v>6</v>
      </c>
      <c r="E5" s="2">
        <v>1.5</v>
      </c>
      <c r="F5" s="2">
        <v>6</v>
      </c>
      <c r="G5" s="2">
        <v>9.5</v>
      </c>
      <c r="H5" s="2">
        <v>20.5</v>
      </c>
      <c r="I5" s="2">
        <v>10</v>
      </c>
      <c r="J5" s="2">
        <v>1.5</v>
      </c>
      <c r="K5" s="2">
        <v>1</v>
      </c>
      <c r="L5" s="16">
        <f t="shared" si="0"/>
        <v>71.5</v>
      </c>
      <c r="M5" s="16">
        <f t="shared" si="1"/>
        <v>7.15</v>
      </c>
      <c r="N5" s="59">
        <v>7.2</v>
      </c>
    </row>
    <row r="6" spans="1:15" ht="18.75" x14ac:dyDescent="0.3">
      <c r="A6" s="14" t="s">
        <v>119</v>
      </c>
      <c r="B6" s="2"/>
      <c r="C6" s="2"/>
      <c r="D6" s="2">
        <v>5</v>
      </c>
      <c r="E6" s="2">
        <v>5</v>
      </c>
      <c r="F6" s="2">
        <v>5</v>
      </c>
      <c r="G6" s="2">
        <v>5</v>
      </c>
      <c r="H6" s="2"/>
      <c r="I6" s="2">
        <v>5</v>
      </c>
      <c r="J6" s="2">
        <v>5</v>
      </c>
      <c r="K6" s="2">
        <v>5</v>
      </c>
      <c r="L6" s="16">
        <f t="shared" si="0"/>
        <v>35</v>
      </c>
      <c r="M6" s="16">
        <f t="shared" si="1"/>
        <v>3.5</v>
      </c>
      <c r="N6" s="59">
        <v>3.4</v>
      </c>
    </row>
    <row r="7" spans="1:15" ht="31.5" x14ac:dyDescent="0.3">
      <c r="A7" s="15" t="s">
        <v>105</v>
      </c>
      <c r="B7" s="16">
        <v>63.2</v>
      </c>
      <c r="C7" s="16">
        <v>15</v>
      </c>
      <c r="D7" s="16">
        <v>92</v>
      </c>
      <c r="E7" s="16">
        <v>16</v>
      </c>
      <c r="F7" s="16">
        <v>59</v>
      </c>
      <c r="G7" s="16">
        <v>56</v>
      </c>
      <c r="H7" s="16">
        <v>16.2</v>
      </c>
      <c r="I7" s="16">
        <v>99</v>
      </c>
      <c r="J7" s="16">
        <v>96</v>
      </c>
      <c r="K7" s="16">
        <v>16</v>
      </c>
      <c r="L7" s="16">
        <f t="shared" si="0"/>
        <v>528.4</v>
      </c>
      <c r="M7" s="16">
        <f t="shared" si="1"/>
        <v>52.839999999999996</v>
      </c>
      <c r="N7" s="26">
        <v>44</v>
      </c>
      <c r="O7" s="60">
        <v>62</v>
      </c>
    </row>
    <row r="8" spans="1:15" ht="18.75" x14ac:dyDescent="0.3">
      <c r="A8" s="15" t="s">
        <v>0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>
        <f t="shared" si="0"/>
        <v>0</v>
      </c>
      <c r="M8" s="16">
        <f t="shared" si="1"/>
        <v>0</v>
      </c>
      <c r="N8" s="19">
        <v>18</v>
      </c>
    </row>
    <row r="9" spans="1:15" s="17" customFormat="1" ht="47.25" x14ac:dyDescent="0.3">
      <c r="A9" s="15" t="s">
        <v>120</v>
      </c>
      <c r="B9" s="16"/>
      <c r="C9" s="16">
        <v>50</v>
      </c>
      <c r="D9" s="16"/>
      <c r="E9" s="16">
        <v>65</v>
      </c>
      <c r="F9" s="16"/>
      <c r="G9" s="16"/>
      <c r="H9" s="20">
        <v>40</v>
      </c>
      <c r="I9" s="16"/>
      <c r="J9" s="16"/>
      <c r="K9" s="16">
        <v>85</v>
      </c>
      <c r="L9" s="16">
        <f t="shared" si="0"/>
        <v>240</v>
      </c>
      <c r="M9" s="16">
        <f t="shared" si="1"/>
        <v>24</v>
      </c>
      <c r="N9" s="59">
        <v>26</v>
      </c>
      <c r="O9" s="17">
        <v>24.7</v>
      </c>
    </row>
    <row r="10" spans="1:15" ht="18.75" x14ac:dyDescent="0.3">
      <c r="A10" s="14" t="s">
        <v>106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16">
        <f t="shared" si="0"/>
        <v>0</v>
      </c>
      <c r="M10" s="16">
        <f t="shared" si="1"/>
        <v>0</v>
      </c>
      <c r="N10" s="19"/>
    </row>
    <row r="11" spans="1:15" ht="31.5" x14ac:dyDescent="0.3">
      <c r="A11" s="14" t="s">
        <v>107</v>
      </c>
      <c r="B11" s="2">
        <v>23</v>
      </c>
      <c r="C11" s="2">
        <v>10</v>
      </c>
      <c r="D11" s="2">
        <v>92</v>
      </c>
      <c r="E11" s="2">
        <v>3</v>
      </c>
      <c r="F11" s="2">
        <v>1</v>
      </c>
      <c r="G11" s="2">
        <v>5</v>
      </c>
      <c r="H11" s="2">
        <v>13</v>
      </c>
      <c r="I11" s="2">
        <v>4</v>
      </c>
      <c r="J11" s="2"/>
      <c r="K11" s="2">
        <v>2</v>
      </c>
      <c r="L11" s="16">
        <f t="shared" si="0"/>
        <v>153</v>
      </c>
      <c r="M11" s="16">
        <f t="shared" si="1"/>
        <v>15.3</v>
      </c>
      <c r="N11" s="59">
        <v>16</v>
      </c>
    </row>
    <row r="12" spans="1:15" ht="31.5" x14ac:dyDescent="0.3">
      <c r="A12" s="14" t="s">
        <v>121</v>
      </c>
      <c r="B12" s="2">
        <v>23</v>
      </c>
      <c r="C12" s="2">
        <v>52</v>
      </c>
      <c r="D12" s="2">
        <v>93</v>
      </c>
      <c r="E12" s="2">
        <v>118</v>
      </c>
      <c r="F12" s="2">
        <v>45</v>
      </c>
      <c r="G12" s="2">
        <v>12</v>
      </c>
      <c r="H12" s="2">
        <v>18</v>
      </c>
      <c r="I12" s="2">
        <v>200</v>
      </c>
      <c r="J12" s="2">
        <v>26</v>
      </c>
      <c r="K12" s="2">
        <v>138</v>
      </c>
      <c r="L12" s="16">
        <f t="shared" si="0"/>
        <v>725</v>
      </c>
      <c r="M12" s="16">
        <f t="shared" si="1"/>
        <v>72.5</v>
      </c>
      <c r="N12" s="26">
        <v>96</v>
      </c>
      <c r="O12">
        <v>91</v>
      </c>
    </row>
    <row r="13" spans="1:15" ht="18.75" x14ac:dyDescent="0.3">
      <c r="A13" s="15" t="s">
        <v>122</v>
      </c>
      <c r="B13" s="16">
        <v>91</v>
      </c>
      <c r="C13" s="16">
        <v>174</v>
      </c>
      <c r="D13" s="16">
        <v>91</v>
      </c>
      <c r="E13" s="16">
        <v>72</v>
      </c>
      <c r="F13" s="16">
        <v>186</v>
      </c>
      <c r="G13" s="16">
        <v>154</v>
      </c>
      <c r="H13" s="16">
        <v>99</v>
      </c>
      <c r="I13" s="16">
        <v>168</v>
      </c>
      <c r="J13" s="16">
        <v>221</v>
      </c>
      <c r="K13" s="16">
        <v>64</v>
      </c>
      <c r="L13" s="16">
        <f t="shared" si="0"/>
        <v>1320</v>
      </c>
      <c r="M13" s="16">
        <f t="shared" si="1"/>
        <v>132</v>
      </c>
      <c r="N13" s="19">
        <v>164</v>
      </c>
      <c r="O13" s="63">
        <v>156</v>
      </c>
    </row>
    <row r="14" spans="1:15" ht="31.5" x14ac:dyDescent="0.3">
      <c r="A14" s="15" t="s">
        <v>108</v>
      </c>
      <c r="B14" s="16">
        <v>68</v>
      </c>
      <c r="C14" s="16">
        <v>93</v>
      </c>
      <c r="D14" s="16">
        <v>50</v>
      </c>
      <c r="E14" s="16">
        <v>103</v>
      </c>
      <c r="F14" s="16">
        <v>68</v>
      </c>
      <c r="G14" s="16">
        <v>50</v>
      </c>
      <c r="H14" s="16">
        <v>93</v>
      </c>
      <c r="I14" s="16">
        <v>50</v>
      </c>
      <c r="J14" s="16">
        <v>69</v>
      </c>
      <c r="K14" s="16">
        <v>50</v>
      </c>
      <c r="L14" s="16">
        <f t="shared" si="0"/>
        <v>694</v>
      </c>
      <c r="M14" s="16">
        <f t="shared" si="1"/>
        <v>69.400000000000006</v>
      </c>
      <c r="N14" s="26">
        <v>76</v>
      </c>
      <c r="O14" s="63">
        <v>72</v>
      </c>
    </row>
    <row r="15" spans="1:15" ht="18.75" x14ac:dyDescent="0.3">
      <c r="A15" s="15" t="s">
        <v>109</v>
      </c>
      <c r="B15" s="16"/>
      <c r="C15" s="16"/>
      <c r="D15" s="16">
        <v>19</v>
      </c>
      <c r="E15" s="16"/>
      <c r="F15" s="16">
        <v>2</v>
      </c>
      <c r="G15" s="16">
        <v>15</v>
      </c>
      <c r="H15" s="16"/>
      <c r="I15" s="16">
        <v>19</v>
      </c>
      <c r="J15" s="16"/>
      <c r="K15" s="16">
        <v>15</v>
      </c>
      <c r="L15" s="16">
        <f t="shared" si="0"/>
        <v>70</v>
      </c>
      <c r="M15" s="16">
        <f t="shared" si="1"/>
        <v>7</v>
      </c>
      <c r="N15" s="59">
        <v>7.2</v>
      </c>
    </row>
    <row r="16" spans="1:15" ht="31.5" x14ac:dyDescent="0.3">
      <c r="A16" s="15" t="s">
        <v>110</v>
      </c>
      <c r="B16" s="16">
        <v>100</v>
      </c>
      <c r="C16" s="16">
        <v>100</v>
      </c>
      <c r="D16" s="16">
        <v>100</v>
      </c>
      <c r="E16" s="16">
        <v>100</v>
      </c>
      <c r="F16" s="16">
        <v>100</v>
      </c>
      <c r="G16" s="16">
        <v>100</v>
      </c>
      <c r="H16" s="16">
        <v>100</v>
      </c>
      <c r="I16" s="16">
        <v>100</v>
      </c>
      <c r="J16" s="16">
        <v>100</v>
      </c>
      <c r="K16" s="16">
        <v>100</v>
      </c>
      <c r="L16" s="16">
        <f t="shared" si="0"/>
        <v>1000</v>
      </c>
      <c r="M16" s="16">
        <f t="shared" si="1"/>
        <v>100</v>
      </c>
      <c r="N16" s="59">
        <v>80</v>
      </c>
    </row>
    <row r="17" spans="1:16" ht="31.5" x14ac:dyDescent="0.3">
      <c r="A17" s="15" t="s">
        <v>123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>
        <f t="shared" si="0"/>
        <v>0</v>
      </c>
      <c r="M17" s="16">
        <f t="shared" si="1"/>
        <v>0</v>
      </c>
      <c r="N17" s="19"/>
      <c r="P17">
        <f>N3+N7+N9+N11+N12+N13+N14+N15+N16+N18+N19+N20+N21+N22+N23+N24+N25+N26+N27+N28+N29+N30+N31+N32</f>
        <v>1014.72</v>
      </c>
    </row>
    <row r="18" spans="1:16" ht="18.75" x14ac:dyDescent="0.3">
      <c r="A18" s="15" t="s">
        <v>8</v>
      </c>
      <c r="B18" s="16">
        <v>30</v>
      </c>
      <c r="C18" s="16">
        <v>30</v>
      </c>
      <c r="D18" s="16">
        <v>30</v>
      </c>
      <c r="E18" s="16">
        <v>30</v>
      </c>
      <c r="F18" s="16">
        <v>30</v>
      </c>
      <c r="G18" s="16">
        <v>30</v>
      </c>
      <c r="H18" s="16">
        <v>30</v>
      </c>
      <c r="I18" s="16">
        <v>30</v>
      </c>
      <c r="J18" s="16">
        <v>30</v>
      </c>
      <c r="K18" s="16">
        <v>30</v>
      </c>
      <c r="L18" s="16">
        <f t="shared" si="0"/>
        <v>300</v>
      </c>
      <c r="M18" s="16">
        <f t="shared" si="1"/>
        <v>30</v>
      </c>
      <c r="N18" s="59">
        <v>32</v>
      </c>
    </row>
    <row r="19" spans="1:16" ht="18.75" x14ac:dyDescent="0.3">
      <c r="A19" s="14" t="s">
        <v>7</v>
      </c>
      <c r="B19" s="2">
        <v>45</v>
      </c>
      <c r="C19" s="2">
        <v>55</v>
      </c>
      <c r="D19" s="2">
        <v>45</v>
      </c>
      <c r="E19" s="2">
        <v>49</v>
      </c>
      <c r="F19" s="2">
        <v>54</v>
      </c>
      <c r="G19" s="2">
        <v>45</v>
      </c>
      <c r="H19" s="2">
        <v>49</v>
      </c>
      <c r="I19" s="2">
        <v>57</v>
      </c>
      <c r="J19" s="2">
        <v>45</v>
      </c>
      <c r="K19" s="2">
        <v>45</v>
      </c>
      <c r="L19" s="16">
        <f t="shared" si="0"/>
        <v>489</v>
      </c>
      <c r="M19" s="16">
        <f t="shared" si="1"/>
        <v>48.9</v>
      </c>
      <c r="N19" s="59">
        <v>48</v>
      </c>
      <c r="O19">
        <v>50.4</v>
      </c>
    </row>
    <row r="20" spans="1:16" ht="31.5" x14ac:dyDescent="0.3">
      <c r="A20" s="14" t="s">
        <v>111</v>
      </c>
      <c r="B20" s="2">
        <v>23</v>
      </c>
      <c r="C20" s="2">
        <v>8</v>
      </c>
      <c r="D20" s="2">
        <v>6</v>
      </c>
      <c r="E20" s="2">
        <v>30</v>
      </c>
      <c r="F20" s="2">
        <v>33</v>
      </c>
      <c r="G20" s="2">
        <v>23</v>
      </c>
      <c r="H20" s="2">
        <v>48</v>
      </c>
      <c r="I20" s="2">
        <v>12</v>
      </c>
      <c r="J20" s="2">
        <v>11</v>
      </c>
      <c r="K20" s="2">
        <v>49</v>
      </c>
      <c r="L20" s="16">
        <f t="shared" si="0"/>
        <v>243</v>
      </c>
      <c r="M20" s="16">
        <f t="shared" si="1"/>
        <v>24.3</v>
      </c>
      <c r="N20" s="59">
        <v>24</v>
      </c>
      <c r="O20">
        <v>25.3</v>
      </c>
    </row>
    <row r="21" spans="1:16" ht="18.75" x14ac:dyDescent="0.3">
      <c r="A21" s="14" t="s">
        <v>124</v>
      </c>
      <c r="B21" s="2">
        <v>31</v>
      </c>
      <c r="C21" s="2"/>
      <c r="D21" s="2"/>
      <c r="E21" s="2"/>
      <c r="F21" s="2"/>
      <c r="G21" s="2">
        <v>29</v>
      </c>
      <c r="H21" s="2"/>
      <c r="I21" s="2"/>
      <c r="J21" s="2"/>
      <c r="K21" s="2">
        <v>5</v>
      </c>
      <c r="L21" s="16">
        <f t="shared" si="0"/>
        <v>65</v>
      </c>
      <c r="M21" s="16">
        <f t="shared" si="1"/>
        <v>6.5</v>
      </c>
      <c r="N21" s="59">
        <v>6</v>
      </c>
    </row>
    <row r="22" spans="1:16" ht="18.75" x14ac:dyDescent="0.3">
      <c r="A22" s="14" t="s">
        <v>5</v>
      </c>
      <c r="B22" s="2">
        <v>34</v>
      </c>
      <c r="C22" s="2">
        <v>2</v>
      </c>
      <c r="D22" s="2">
        <v>41</v>
      </c>
      <c r="E22" s="2"/>
      <c r="F22" s="2">
        <v>37</v>
      </c>
      <c r="G22" s="2">
        <v>25</v>
      </c>
      <c r="H22" s="2">
        <v>32</v>
      </c>
      <c r="I22" s="2">
        <v>0.5</v>
      </c>
      <c r="J22" s="2">
        <v>41</v>
      </c>
      <c r="K22" s="2">
        <v>1</v>
      </c>
      <c r="L22" s="16">
        <f t="shared" si="0"/>
        <v>213.5</v>
      </c>
      <c r="M22" s="16">
        <f t="shared" si="1"/>
        <v>21.35</v>
      </c>
      <c r="N22" s="59">
        <v>20</v>
      </c>
      <c r="O22">
        <v>21</v>
      </c>
    </row>
    <row r="23" spans="1:16" ht="31.5" x14ac:dyDescent="0.3">
      <c r="A23" s="14" t="s">
        <v>125</v>
      </c>
      <c r="B23" s="2">
        <v>12</v>
      </c>
      <c r="C23" s="2">
        <v>13</v>
      </c>
      <c r="D23" s="2">
        <v>18</v>
      </c>
      <c r="E23" s="2">
        <v>13</v>
      </c>
      <c r="F23" s="2">
        <v>15</v>
      </c>
      <c r="G23" s="2">
        <v>16</v>
      </c>
      <c r="H23" s="2">
        <v>15</v>
      </c>
      <c r="I23" s="2">
        <v>14</v>
      </c>
      <c r="J23" s="2">
        <v>17</v>
      </c>
      <c r="K23" s="2">
        <v>13</v>
      </c>
      <c r="L23" s="16">
        <f t="shared" si="0"/>
        <v>146</v>
      </c>
      <c r="M23" s="16">
        <f t="shared" si="1"/>
        <v>14.6</v>
      </c>
      <c r="N23" s="59">
        <v>14</v>
      </c>
      <c r="O23">
        <v>14.7</v>
      </c>
    </row>
    <row r="24" spans="1:16" ht="18.75" x14ac:dyDescent="0.3">
      <c r="A24" s="15" t="s">
        <v>89</v>
      </c>
      <c r="B24" s="16">
        <v>8</v>
      </c>
      <c r="C24" s="16">
        <v>6.3</v>
      </c>
      <c r="D24" s="16">
        <v>3.2</v>
      </c>
      <c r="E24" s="16">
        <v>10</v>
      </c>
      <c r="F24" s="16">
        <v>3</v>
      </c>
      <c r="G24" s="16">
        <v>3.17</v>
      </c>
      <c r="H24" s="16">
        <v>7.2</v>
      </c>
      <c r="I24" s="16">
        <v>6</v>
      </c>
      <c r="J24" s="16">
        <v>4.3</v>
      </c>
      <c r="K24" s="16">
        <v>6</v>
      </c>
      <c r="L24" s="16">
        <f t="shared" si="0"/>
        <v>57.17</v>
      </c>
      <c r="M24" s="16">
        <f t="shared" si="1"/>
        <v>5.7170000000000005</v>
      </c>
      <c r="N24" s="26">
        <v>7</v>
      </c>
      <c r="O24" s="63">
        <v>6.6</v>
      </c>
    </row>
    <row r="25" spans="1:16" ht="31.5" x14ac:dyDescent="0.3">
      <c r="A25" s="14" t="s">
        <v>126</v>
      </c>
      <c r="B25" s="2"/>
      <c r="C25" s="2">
        <v>20</v>
      </c>
      <c r="D25" s="2"/>
      <c r="E25" s="2">
        <v>20</v>
      </c>
      <c r="F25" s="2"/>
      <c r="G25" s="2">
        <v>25</v>
      </c>
      <c r="H25" s="2"/>
      <c r="I25" s="2">
        <v>20</v>
      </c>
      <c r="J25" s="2"/>
      <c r="K25" s="2"/>
      <c r="L25" s="16">
        <f t="shared" si="0"/>
        <v>85</v>
      </c>
      <c r="M25" s="16">
        <f t="shared" si="1"/>
        <v>8.5</v>
      </c>
      <c r="N25" s="59">
        <v>6</v>
      </c>
    </row>
    <row r="26" spans="1:16" ht="31.5" x14ac:dyDescent="0.3">
      <c r="A26" s="14" t="s">
        <v>127</v>
      </c>
      <c r="B26" s="2"/>
      <c r="C26" s="2"/>
      <c r="D26" s="2">
        <v>1</v>
      </c>
      <c r="E26" s="2"/>
      <c r="F26" s="2"/>
      <c r="G26" s="2">
        <v>1</v>
      </c>
      <c r="H26" s="2"/>
      <c r="I26" s="2">
        <v>1</v>
      </c>
      <c r="J26" s="2"/>
      <c r="K26" s="2">
        <v>1</v>
      </c>
      <c r="L26" s="16">
        <f t="shared" si="0"/>
        <v>4</v>
      </c>
      <c r="M26" s="16">
        <f t="shared" si="1"/>
        <v>0.4</v>
      </c>
      <c r="N26" s="59">
        <v>0.4</v>
      </c>
    </row>
    <row r="27" spans="1:16" ht="18.75" x14ac:dyDescent="0.3">
      <c r="A27" s="14" t="s">
        <v>112</v>
      </c>
      <c r="B27" s="2"/>
      <c r="C27" s="2">
        <v>2</v>
      </c>
      <c r="D27" s="2"/>
      <c r="E27" s="2"/>
      <c r="F27" s="2">
        <v>2</v>
      </c>
      <c r="G27" s="2"/>
      <c r="H27" s="2"/>
      <c r="I27" s="2"/>
      <c r="J27" s="2"/>
      <c r="K27" s="2"/>
      <c r="L27" s="16">
        <f t="shared" si="0"/>
        <v>4</v>
      </c>
      <c r="M27" s="16">
        <f t="shared" si="1"/>
        <v>0.4</v>
      </c>
      <c r="N27" s="59">
        <v>0.4</v>
      </c>
    </row>
    <row r="28" spans="1:16" ht="18.75" x14ac:dyDescent="0.3">
      <c r="A28" s="14" t="s">
        <v>6</v>
      </c>
      <c r="B28" s="2">
        <v>2</v>
      </c>
      <c r="C28" s="2"/>
      <c r="D28" s="2"/>
      <c r="E28" s="2">
        <v>2</v>
      </c>
      <c r="F28" s="2"/>
      <c r="G28" s="2"/>
      <c r="H28" s="2">
        <v>2</v>
      </c>
      <c r="I28" s="2"/>
      <c r="J28" s="2">
        <v>2</v>
      </c>
      <c r="K28" s="2"/>
      <c r="L28" s="16">
        <f t="shared" si="0"/>
        <v>8</v>
      </c>
      <c r="M28" s="16">
        <f t="shared" si="1"/>
        <v>0.8</v>
      </c>
      <c r="N28" s="59">
        <v>0.8</v>
      </c>
    </row>
    <row r="29" spans="1:16" ht="18.75" x14ac:dyDescent="0.3">
      <c r="A29" s="14" t="s">
        <v>128</v>
      </c>
      <c r="B29" s="2">
        <v>33.5</v>
      </c>
      <c r="C29" s="2">
        <v>43</v>
      </c>
      <c r="D29" s="2">
        <v>24.5</v>
      </c>
      <c r="E29" s="2">
        <v>30</v>
      </c>
      <c r="F29" s="2">
        <v>33</v>
      </c>
      <c r="G29" s="2">
        <v>29</v>
      </c>
      <c r="H29" s="2">
        <v>31</v>
      </c>
      <c r="I29" s="2">
        <v>22</v>
      </c>
      <c r="J29" s="2">
        <v>30</v>
      </c>
      <c r="K29" s="2">
        <v>29</v>
      </c>
      <c r="L29" s="16">
        <f t="shared" si="0"/>
        <v>305</v>
      </c>
      <c r="M29" s="16">
        <f t="shared" si="1"/>
        <v>30.5</v>
      </c>
      <c r="N29" s="59">
        <v>30</v>
      </c>
    </row>
    <row r="30" spans="1:16" ht="31.5" x14ac:dyDescent="0.3">
      <c r="A30" s="14" t="s">
        <v>113</v>
      </c>
      <c r="B30" s="2">
        <v>0.7</v>
      </c>
      <c r="C30" s="2"/>
      <c r="D30" s="2">
        <v>0.39</v>
      </c>
      <c r="E30" s="2"/>
      <c r="F30" s="2">
        <v>1.08</v>
      </c>
      <c r="G30" s="2">
        <v>0.75</v>
      </c>
      <c r="H30" s="2">
        <v>1</v>
      </c>
      <c r="I30" s="2"/>
      <c r="J30" s="2">
        <v>0.48</v>
      </c>
      <c r="K30" s="2"/>
      <c r="L30" s="16">
        <f t="shared" si="0"/>
        <v>4.4000000000000004</v>
      </c>
      <c r="M30" s="16">
        <f t="shared" si="1"/>
        <v>0.44000000000000006</v>
      </c>
      <c r="N30" s="59">
        <v>0.32</v>
      </c>
    </row>
    <row r="31" spans="1:16" ht="31.5" x14ac:dyDescent="0.3">
      <c r="A31" s="14" t="s">
        <v>114</v>
      </c>
      <c r="B31" s="2">
        <v>4.5</v>
      </c>
      <c r="C31" s="2"/>
      <c r="D31" s="2"/>
      <c r="E31" s="2"/>
      <c r="F31" s="2">
        <v>4.5</v>
      </c>
      <c r="G31" s="2"/>
      <c r="H31" s="2"/>
      <c r="I31" s="2"/>
      <c r="J31" s="2">
        <v>4.5</v>
      </c>
      <c r="K31" s="2"/>
      <c r="L31" s="16">
        <f t="shared" si="0"/>
        <v>13.5</v>
      </c>
      <c r="M31" s="16">
        <f t="shared" si="1"/>
        <v>1.35</v>
      </c>
      <c r="N31" s="59">
        <v>1.6</v>
      </c>
    </row>
    <row r="32" spans="1:16" ht="31.5" x14ac:dyDescent="0.3">
      <c r="A32" s="15" t="s">
        <v>129</v>
      </c>
      <c r="B32" s="16">
        <v>3</v>
      </c>
      <c r="C32" s="16">
        <v>3</v>
      </c>
      <c r="D32" s="16">
        <v>3</v>
      </c>
      <c r="E32" s="16">
        <v>3</v>
      </c>
      <c r="F32" s="16">
        <v>3</v>
      </c>
      <c r="G32" s="16">
        <v>3</v>
      </c>
      <c r="H32" s="16">
        <v>3</v>
      </c>
      <c r="I32" s="16">
        <v>3</v>
      </c>
      <c r="J32" s="16">
        <v>3</v>
      </c>
      <c r="K32" s="16">
        <v>3</v>
      </c>
      <c r="L32" s="16">
        <f t="shared" si="0"/>
        <v>30</v>
      </c>
      <c r="M32" s="16">
        <f t="shared" si="1"/>
        <v>3</v>
      </c>
      <c r="N32" s="59">
        <v>3</v>
      </c>
    </row>
    <row r="33" spans="1:17" ht="18.75" x14ac:dyDescent="0.3">
      <c r="A33" s="15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9"/>
      <c r="Q33" t="s">
        <v>87</v>
      </c>
    </row>
    <row r="34" spans="1:17" ht="31.5" x14ac:dyDescent="0.3">
      <c r="A34" s="14" t="s">
        <v>130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19"/>
    </row>
    <row r="35" spans="1:17" ht="18.75" x14ac:dyDescent="0.3">
      <c r="A35" s="15" t="s">
        <v>115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9"/>
    </row>
    <row r="36" spans="1:17" ht="18.75" x14ac:dyDescent="0.3">
      <c r="A36" s="15" t="s">
        <v>116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9"/>
    </row>
    <row r="37" spans="1:17" ht="18.75" x14ac:dyDescent="0.3">
      <c r="A37" s="14" t="s">
        <v>117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19"/>
    </row>
    <row r="38" spans="1:17" ht="31.5" x14ac:dyDescent="0.3">
      <c r="A38" s="14" t="s">
        <v>118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19"/>
    </row>
  </sheetData>
  <mergeCells count="1">
    <mergeCell ref="B1:M1"/>
  </mergeCells>
  <pageMargins left="0.25" right="0.25" top="0.75" bottom="0.75" header="0.3" footer="0.3"/>
  <pageSetup paperSize="9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J29"/>
  <sheetViews>
    <sheetView topLeftCell="A17" workbookViewId="0">
      <selection activeCell="C24" sqref="C24:J24"/>
    </sheetView>
  </sheetViews>
  <sheetFormatPr defaultRowHeight="15" x14ac:dyDescent="0.25"/>
  <cols>
    <col min="1" max="1" width="6.28515625" customWidth="1"/>
    <col min="2" max="2" width="13" customWidth="1"/>
    <col min="3" max="3" width="19.28515625" customWidth="1"/>
    <col min="4" max="4" width="10" customWidth="1"/>
    <col min="5" max="5" width="8.28515625" customWidth="1"/>
    <col min="6" max="6" width="9.28515625" customWidth="1"/>
    <col min="7" max="7" width="8.85546875" customWidth="1"/>
    <col min="8" max="8" width="15.28515625" customWidth="1"/>
    <col min="9" max="9" width="10.28515625" customWidth="1"/>
    <col min="10" max="10" width="11.28515625" customWidth="1"/>
  </cols>
  <sheetData>
    <row r="1" spans="1:10" ht="14.45" customHeight="1" x14ac:dyDescent="0.25">
      <c r="A1" s="68" t="s">
        <v>9</v>
      </c>
      <c r="B1" s="68" t="s">
        <v>11</v>
      </c>
      <c r="C1" s="68" t="s">
        <v>12</v>
      </c>
      <c r="D1" s="68" t="s">
        <v>13</v>
      </c>
      <c r="E1" s="69" t="s">
        <v>14</v>
      </c>
      <c r="F1" s="69"/>
      <c r="G1" s="69"/>
      <c r="H1" s="68" t="s">
        <v>15</v>
      </c>
      <c r="I1" s="69" t="s">
        <v>16</v>
      </c>
      <c r="J1" s="31" t="s">
        <v>10</v>
      </c>
    </row>
    <row r="2" spans="1:10" x14ac:dyDescent="0.25">
      <c r="A2" s="68"/>
      <c r="B2" s="68"/>
      <c r="C2" s="68"/>
      <c r="D2" s="68"/>
      <c r="E2" s="45" t="s">
        <v>17</v>
      </c>
      <c r="F2" s="45" t="s">
        <v>18</v>
      </c>
      <c r="G2" s="46" t="s">
        <v>19</v>
      </c>
      <c r="H2" s="68"/>
      <c r="I2" s="69"/>
      <c r="J2" s="32"/>
    </row>
    <row r="3" spans="1:10" x14ac:dyDescent="0.25">
      <c r="A3" s="68"/>
      <c r="B3" s="68"/>
      <c r="C3" s="68"/>
      <c r="D3" s="30" t="s">
        <v>21</v>
      </c>
      <c r="E3" s="30" t="s">
        <v>21</v>
      </c>
      <c r="F3" s="30" t="s">
        <v>21</v>
      </c>
      <c r="G3" s="30" t="s">
        <v>21</v>
      </c>
      <c r="H3" s="30" t="s">
        <v>21</v>
      </c>
      <c r="I3" s="30" t="s">
        <v>21</v>
      </c>
      <c r="J3" s="9"/>
    </row>
    <row r="4" spans="1:10" ht="26.25" customHeight="1" x14ac:dyDescent="0.25">
      <c r="A4" s="70" t="s">
        <v>72</v>
      </c>
      <c r="B4" s="10" t="s">
        <v>136</v>
      </c>
      <c r="C4" s="9" t="s">
        <v>50</v>
      </c>
      <c r="D4" s="8">
        <v>180</v>
      </c>
      <c r="E4" s="8">
        <v>31.75</v>
      </c>
      <c r="F4" s="8">
        <v>21.98</v>
      </c>
      <c r="G4" s="8">
        <v>28.32</v>
      </c>
      <c r="H4" s="8">
        <v>443.87</v>
      </c>
      <c r="I4" s="8">
        <v>0.71</v>
      </c>
      <c r="J4" s="1">
        <v>323</v>
      </c>
    </row>
    <row r="5" spans="1:10" ht="26.25" customHeight="1" x14ac:dyDescent="0.25">
      <c r="A5" s="71"/>
      <c r="B5" s="10"/>
      <c r="C5" s="9" t="s">
        <v>51</v>
      </c>
      <c r="D5" s="8">
        <v>20</v>
      </c>
      <c r="E5" s="8">
        <v>0.52</v>
      </c>
      <c r="F5" s="8">
        <v>1.42</v>
      </c>
      <c r="G5" s="8">
        <v>3.15</v>
      </c>
      <c r="H5" s="8">
        <v>24.24</v>
      </c>
      <c r="I5" s="8">
        <v>0.1</v>
      </c>
      <c r="J5" s="1">
        <v>452</v>
      </c>
    </row>
    <row r="6" spans="1:10" ht="28.5" customHeight="1" x14ac:dyDescent="0.25">
      <c r="A6" s="71"/>
      <c r="B6" s="8"/>
      <c r="C6" s="9" t="s">
        <v>7</v>
      </c>
      <c r="D6" s="8">
        <v>30</v>
      </c>
      <c r="E6" s="8">
        <v>2.2799999999999998</v>
      </c>
      <c r="F6" s="8">
        <v>0.24</v>
      </c>
      <c r="G6" s="8">
        <v>14.76</v>
      </c>
      <c r="H6" s="8">
        <v>70.5</v>
      </c>
      <c r="I6" s="8">
        <v>0</v>
      </c>
      <c r="J6" s="1">
        <v>122</v>
      </c>
    </row>
    <row r="7" spans="1:10" ht="26.25" x14ac:dyDescent="0.25">
      <c r="A7" s="71"/>
      <c r="B7" s="8"/>
      <c r="C7" s="9" t="s">
        <v>52</v>
      </c>
      <c r="D7" s="8">
        <v>200</v>
      </c>
      <c r="E7" s="8">
        <v>1.4</v>
      </c>
      <c r="F7" s="8">
        <v>0.02</v>
      </c>
      <c r="G7" s="8">
        <v>17.350000000000001</v>
      </c>
      <c r="H7" s="12">
        <v>75.180000000000007</v>
      </c>
      <c r="I7" s="8">
        <v>0.12</v>
      </c>
      <c r="J7" s="1">
        <v>515</v>
      </c>
    </row>
    <row r="8" spans="1:10" x14ac:dyDescent="0.25">
      <c r="A8" s="71"/>
      <c r="C8" s="21" t="s">
        <v>90</v>
      </c>
      <c r="D8" s="22">
        <v>30</v>
      </c>
      <c r="E8" s="22">
        <v>2.25</v>
      </c>
      <c r="F8" s="22">
        <v>0.87</v>
      </c>
      <c r="G8" s="22">
        <v>15.42</v>
      </c>
      <c r="H8" s="33">
        <v>78.599999999999994</v>
      </c>
      <c r="I8" s="22">
        <v>0</v>
      </c>
      <c r="J8" s="1">
        <v>125</v>
      </c>
    </row>
    <row r="9" spans="1:10" x14ac:dyDescent="0.25">
      <c r="A9" s="71"/>
      <c r="B9" s="10"/>
      <c r="C9" s="8" t="s">
        <v>44</v>
      </c>
      <c r="D9" s="11">
        <f>D5+D4+D6+D7+D8</f>
        <v>460</v>
      </c>
      <c r="E9" s="11">
        <f t="shared" ref="E9:I9" si="0">E5+E4+E6+E7+E8</f>
        <v>38.200000000000003</v>
      </c>
      <c r="F9" s="11">
        <f t="shared" si="0"/>
        <v>24.529999999999998</v>
      </c>
      <c r="G9" s="11">
        <f t="shared" si="0"/>
        <v>79</v>
      </c>
      <c r="H9" s="11">
        <f t="shared" si="0"/>
        <v>692.39</v>
      </c>
      <c r="I9" s="11">
        <f t="shared" si="0"/>
        <v>0.92999999999999994</v>
      </c>
      <c r="J9" s="1"/>
    </row>
    <row r="10" spans="1:10" hidden="1" x14ac:dyDescent="0.25">
      <c r="A10" s="71"/>
      <c r="B10" s="9"/>
      <c r="C10" s="8"/>
      <c r="D10" s="8"/>
      <c r="E10" s="8"/>
      <c r="F10" s="8"/>
      <c r="G10" s="8"/>
      <c r="H10" s="8"/>
      <c r="I10" s="8"/>
      <c r="J10" s="1"/>
    </row>
    <row r="11" spans="1:10" ht="26.25" x14ac:dyDescent="0.25">
      <c r="A11" s="71"/>
      <c r="B11" s="23" t="s">
        <v>43</v>
      </c>
      <c r="C11" s="8" t="s">
        <v>96</v>
      </c>
      <c r="D11" s="13">
        <v>100</v>
      </c>
      <c r="E11" s="13">
        <v>0.5</v>
      </c>
      <c r="F11" s="13">
        <v>0.1</v>
      </c>
      <c r="G11" s="13">
        <v>10.1</v>
      </c>
      <c r="H11" s="13">
        <v>46</v>
      </c>
      <c r="I11" s="13">
        <v>2</v>
      </c>
      <c r="J11" s="1">
        <v>532</v>
      </c>
    </row>
    <row r="12" spans="1:10" x14ac:dyDescent="0.25">
      <c r="A12" s="71"/>
      <c r="B12" s="23"/>
      <c r="C12" s="8" t="s">
        <v>44</v>
      </c>
      <c r="D12" s="13">
        <f>D11</f>
        <v>100</v>
      </c>
      <c r="E12" s="13">
        <f t="shared" ref="E12:I12" si="1">E11</f>
        <v>0.5</v>
      </c>
      <c r="F12" s="13">
        <f t="shared" si="1"/>
        <v>0.1</v>
      </c>
      <c r="G12" s="13">
        <f t="shared" si="1"/>
        <v>10.1</v>
      </c>
      <c r="H12" s="13">
        <f t="shared" si="1"/>
        <v>46</v>
      </c>
      <c r="I12" s="13">
        <f t="shared" si="1"/>
        <v>2</v>
      </c>
      <c r="J12" s="1"/>
    </row>
    <row r="13" spans="1:10" ht="26.25" customHeight="1" x14ac:dyDescent="0.25">
      <c r="A13" s="71"/>
      <c r="B13" s="10" t="s">
        <v>137</v>
      </c>
      <c r="C13" s="9" t="s">
        <v>160</v>
      </c>
      <c r="D13" s="8">
        <v>80</v>
      </c>
      <c r="E13" s="8">
        <v>2.44</v>
      </c>
      <c r="F13" s="8">
        <v>8.08</v>
      </c>
      <c r="G13" s="8">
        <v>7.7</v>
      </c>
      <c r="H13" s="8">
        <v>109.5</v>
      </c>
      <c r="I13" s="8">
        <v>24.45</v>
      </c>
      <c r="J13" s="1">
        <v>3</v>
      </c>
    </row>
    <row r="14" spans="1:10" ht="26.25" x14ac:dyDescent="0.25">
      <c r="A14" s="71"/>
      <c r="B14" s="8"/>
      <c r="C14" s="9" t="s">
        <v>75</v>
      </c>
      <c r="D14" s="8">
        <v>250</v>
      </c>
      <c r="E14" s="8">
        <v>1.59</v>
      </c>
      <c r="F14" s="8">
        <v>4.3899999999999997</v>
      </c>
      <c r="G14" s="8">
        <v>6.49</v>
      </c>
      <c r="H14" s="8">
        <v>84</v>
      </c>
      <c r="I14" s="8">
        <v>16.78</v>
      </c>
      <c r="J14" s="1">
        <v>156</v>
      </c>
    </row>
    <row r="15" spans="1:10" x14ac:dyDescent="0.25">
      <c r="A15" s="71"/>
      <c r="B15" s="8"/>
      <c r="C15" s="8" t="s">
        <v>2</v>
      </c>
      <c r="D15" s="8">
        <v>8</v>
      </c>
      <c r="E15" s="8">
        <v>0.21</v>
      </c>
      <c r="F15" s="8">
        <v>1.2</v>
      </c>
      <c r="G15" s="8">
        <v>0.28999999999999998</v>
      </c>
      <c r="H15" s="8">
        <v>12.96</v>
      </c>
      <c r="I15" s="8">
        <v>0.03</v>
      </c>
      <c r="J15" s="1">
        <v>491</v>
      </c>
    </row>
    <row r="16" spans="1:10" x14ac:dyDescent="0.25">
      <c r="A16" s="71"/>
      <c r="B16" s="8"/>
      <c r="C16" s="8" t="s">
        <v>46</v>
      </c>
      <c r="D16" s="8">
        <v>15</v>
      </c>
      <c r="E16" s="8">
        <v>4.08</v>
      </c>
      <c r="F16" s="8">
        <v>2.92</v>
      </c>
      <c r="G16" s="8">
        <v>0</v>
      </c>
      <c r="H16" s="8">
        <v>41.6</v>
      </c>
      <c r="I16" s="8">
        <v>0</v>
      </c>
      <c r="J16" s="1">
        <v>368</v>
      </c>
    </row>
    <row r="17" spans="1:10" ht="26.25" x14ac:dyDescent="0.25">
      <c r="A17" s="71"/>
      <c r="B17" s="8"/>
      <c r="C17" s="9" t="s">
        <v>143</v>
      </c>
      <c r="D17" s="8">
        <v>70</v>
      </c>
      <c r="E17" s="8">
        <v>8.74</v>
      </c>
      <c r="F17" s="8">
        <v>2.1800000000000002</v>
      </c>
      <c r="G17" s="8">
        <v>4.22</v>
      </c>
      <c r="H17" s="8">
        <v>74.42</v>
      </c>
      <c r="I17" s="8">
        <v>0.52</v>
      </c>
      <c r="J17" s="1">
        <v>357</v>
      </c>
    </row>
    <row r="18" spans="1:10" x14ac:dyDescent="0.25">
      <c r="A18" s="71"/>
      <c r="B18" s="8"/>
      <c r="C18" s="9" t="s">
        <v>67</v>
      </c>
      <c r="D18" s="8">
        <v>150</v>
      </c>
      <c r="E18" s="8">
        <v>3.73</v>
      </c>
      <c r="F18" s="8">
        <v>6.18</v>
      </c>
      <c r="G18" s="8">
        <v>37.61</v>
      </c>
      <c r="H18" s="8">
        <v>225.7</v>
      </c>
      <c r="I18" s="8">
        <v>0</v>
      </c>
      <c r="J18" s="1">
        <v>424</v>
      </c>
    </row>
    <row r="19" spans="1:10" ht="26.25" x14ac:dyDescent="0.25">
      <c r="A19" s="71"/>
      <c r="B19" s="8"/>
      <c r="C19" s="9" t="s">
        <v>92</v>
      </c>
      <c r="D19" s="8">
        <v>180</v>
      </c>
      <c r="E19" s="8">
        <v>0.22</v>
      </c>
      <c r="F19" s="8">
        <v>0.19</v>
      </c>
      <c r="G19" s="8">
        <v>22.82</v>
      </c>
      <c r="H19" s="8">
        <v>93.87</v>
      </c>
      <c r="I19" s="8">
        <v>2.4300000000000002</v>
      </c>
      <c r="J19" s="1">
        <v>523</v>
      </c>
    </row>
    <row r="20" spans="1:10" x14ac:dyDescent="0.25">
      <c r="A20" s="71"/>
      <c r="B20" s="8"/>
      <c r="C20" s="9" t="s">
        <v>8</v>
      </c>
      <c r="D20" s="8">
        <v>40</v>
      </c>
      <c r="E20" s="8">
        <v>2.64</v>
      </c>
      <c r="F20" s="8">
        <v>0.48</v>
      </c>
      <c r="G20" s="8">
        <v>13.36</v>
      </c>
      <c r="H20" s="8">
        <v>69.599999999999994</v>
      </c>
      <c r="I20" s="8">
        <v>0</v>
      </c>
      <c r="J20" s="1">
        <v>123</v>
      </c>
    </row>
    <row r="21" spans="1:10" x14ac:dyDescent="0.25">
      <c r="A21" s="71"/>
      <c r="B21" s="8"/>
      <c r="C21" s="8" t="s">
        <v>44</v>
      </c>
      <c r="D21" s="11">
        <f>D13+D14+D15+D16+D17+D18+D19+D20</f>
        <v>793</v>
      </c>
      <c r="E21" s="11">
        <f t="shared" ref="E21:I21" si="2">E13+E14+E15+E16+E17+E18+E19+E20</f>
        <v>23.650000000000002</v>
      </c>
      <c r="F21" s="11">
        <f t="shared" si="2"/>
        <v>25.619999999999997</v>
      </c>
      <c r="G21" s="11">
        <f t="shared" si="2"/>
        <v>92.49</v>
      </c>
      <c r="H21" s="11">
        <f t="shared" si="2"/>
        <v>711.65000000000009</v>
      </c>
      <c r="I21" s="11">
        <f t="shared" si="2"/>
        <v>44.210000000000008</v>
      </c>
      <c r="J21" s="1"/>
    </row>
    <row r="22" spans="1:10" x14ac:dyDescent="0.25">
      <c r="A22" s="71"/>
      <c r="B22" s="8"/>
      <c r="C22" s="8"/>
      <c r="D22" s="13"/>
      <c r="E22" s="13"/>
      <c r="F22" s="13"/>
      <c r="G22" s="13"/>
      <c r="H22" s="13"/>
      <c r="I22" s="13"/>
      <c r="J22" s="1"/>
    </row>
    <row r="23" spans="1:10" x14ac:dyDescent="0.25">
      <c r="A23" s="71"/>
      <c r="B23" s="8" t="s">
        <v>62</v>
      </c>
      <c r="C23" s="8" t="s">
        <v>166</v>
      </c>
      <c r="D23" s="8">
        <v>60</v>
      </c>
      <c r="E23" s="8">
        <v>4.6900000000000004</v>
      </c>
      <c r="F23" s="8">
        <v>4.1399999999999997</v>
      </c>
      <c r="G23" s="8">
        <v>30.29</v>
      </c>
      <c r="H23" s="8">
        <v>177.19</v>
      </c>
      <c r="I23" s="8">
        <v>0.06</v>
      </c>
      <c r="J23" s="1">
        <v>564</v>
      </c>
    </row>
    <row r="24" spans="1:10" x14ac:dyDescent="0.25">
      <c r="A24" s="71"/>
      <c r="B24" s="8"/>
      <c r="C24" s="8" t="s">
        <v>64</v>
      </c>
      <c r="D24" s="8">
        <v>200</v>
      </c>
      <c r="E24" s="8">
        <v>5.6</v>
      </c>
      <c r="F24" s="8">
        <v>4.38</v>
      </c>
      <c r="G24" s="8">
        <v>8.18</v>
      </c>
      <c r="H24" s="8">
        <v>94.52</v>
      </c>
      <c r="I24" s="8">
        <v>1.4</v>
      </c>
      <c r="J24" s="1">
        <v>530</v>
      </c>
    </row>
    <row r="25" spans="1:10" x14ac:dyDescent="0.25">
      <c r="A25" s="71"/>
      <c r="B25" s="8"/>
      <c r="C25" s="8" t="s">
        <v>81</v>
      </c>
      <c r="D25" s="8">
        <v>60</v>
      </c>
      <c r="E25" s="8">
        <v>0.24</v>
      </c>
      <c r="F25" s="8">
        <v>0.24</v>
      </c>
      <c r="G25" s="8">
        <v>6.24</v>
      </c>
      <c r="H25" s="8">
        <v>27</v>
      </c>
      <c r="I25" s="8">
        <v>6</v>
      </c>
      <c r="J25" s="1">
        <v>126</v>
      </c>
    </row>
    <row r="26" spans="1:10" x14ac:dyDescent="0.25">
      <c r="A26" s="71"/>
      <c r="B26" s="8"/>
      <c r="C26" s="8" t="s">
        <v>44</v>
      </c>
      <c r="D26" s="11">
        <f>D25+D24+D23</f>
        <v>320</v>
      </c>
      <c r="E26" s="11">
        <f t="shared" ref="E26:I26" si="3">E25+E24+E23</f>
        <v>10.530000000000001</v>
      </c>
      <c r="F26" s="11">
        <f t="shared" si="3"/>
        <v>8.76</v>
      </c>
      <c r="G26" s="11">
        <f t="shared" si="3"/>
        <v>44.71</v>
      </c>
      <c r="H26" s="11">
        <f t="shared" si="3"/>
        <v>298.70999999999998</v>
      </c>
      <c r="I26" s="11">
        <f t="shared" si="3"/>
        <v>7.46</v>
      </c>
      <c r="J26" s="1"/>
    </row>
    <row r="27" spans="1:10" x14ac:dyDescent="0.25">
      <c r="A27" s="71"/>
      <c r="B27" s="8"/>
      <c r="C27" s="8" t="s">
        <v>48</v>
      </c>
      <c r="D27" s="13">
        <f t="shared" ref="D27:I27" si="4">D9+D12+D21+D26</f>
        <v>1673</v>
      </c>
      <c r="E27" s="13">
        <f t="shared" si="4"/>
        <v>72.88000000000001</v>
      </c>
      <c r="F27" s="13">
        <f t="shared" si="4"/>
        <v>59.01</v>
      </c>
      <c r="G27" s="13">
        <f t="shared" si="4"/>
        <v>226.29999999999998</v>
      </c>
      <c r="H27" s="13">
        <f t="shared" si="4"/>
        <v>1748.75</v>
      </c>
      <c r="I27" s="13">
        <f t="shared" si="4"/>
        <v>54.600000000000009</v>
      </c>
      <c r="J27" s="1"/>
    </row>
    <row r="28" spans="1:10" ht="3.75" customHeight="1" x14ac:dyDescent="0.25">
      <c r="A28" s="71"/>
      <c r="B28" s="8"/>
      <c r="C28" s="8"/>
      <c r="D28" s="13"/>
      <c r="E28" s="13"/>
      <c r="F28" s="13"/>
      <c r="G28" s="13"/>
      <c r="H28" s="13"/>
      <c r="I28" s="13"/>
      <c r="J28" s="1"/>
    </row>
    <row r="29" spans="1:10" hidden="1" x14ac:dyDescent="0.25">
      <c r="A29" s="83"/>
      <c r="B29" s="8"/>
      <c r="C29" s="8"/>
      <c r="D29" s="8"/>
      <c r="E29" s="8"/>
      <c r="F29" s="8"/>
      <c r="G29" s="8"/>
      <c r="H29" s="8"/>
      <c r="I29" s="8"/>
      <c r="J29" s="1"/>
    </row>
  </sheetData>
  <mergeCells count="8">
    <mergeCell ref="I1:I2"/>
    <mergeCell ref="A4:A29"/>
    <mergeCell ref="A1:A3"/>
    <mergeCell ref="B1:B3"/>
    <mergeCell ref="C1:C3"/>
    <mergeCell ref="D1:D2"/>
    <mergeCell ref="E1:G1"/>
    <mergeCell ref="H1:H2"/>
  </mergeCells>
  <pageMargins left="0.25" right="0.25" top="0.75" bottom="0.75" header="0.3" footer="0.3"/>
  <pageSetup paperSize="9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K30"/>
  <sheetViews>
    <sheetView topLeftCell="A13" workbookViewId="0">
      <selection activeCell="E31" sqref="E31"/>
    </sheetView>
  </sheetViews>
  <sheetFormatPr defaultRowHeight="15" x14ac:dyDescent="0.25"/>
  <cols>
    <col min="1" max="1" width="6.28515625" customWidth="1"/>
    <col min="2" max="2" width="13" customWidth="1"/>
    <col min="3" max="3" width="19.28515625" customWidth="1"/>
    <col min="4" max="4" width="10" customWidth="1"/>
    <col min="5" max="5" width="8.28515625" customWidth="1"/>
    <col min="6" max="6" width="9.28515625" customWidth="1"/>
    <col min="7" max="7" width="8.85546875" customWidth="1"/>
    <col min="8" max="8" width="15.28515625" customWidth="1"/>
    <col min="9" max="9" width="10.28515625" customWidth="1"/>
    <col min="10" max="10" width="11.28515625" customWidth="1"/>
  </cols>
  <sheetData>
    <row r="1" spans="1:11" ht="14.45" customHeight="1" x14ac:dyDescent="0.25">
      <c r="A1" s="68" t="s">
        <v>9</v>
      </c>
      <c r="B1" s="68" t="s">
        <v>11</v>
      </c>
      <c r="C1" s="68" t="s">
        <v>12</v>
      </c>
      <c r="D1" s="68" t="s">
        <v>13</v>
      </c>
      <c r="E1" s="69" t="s">
        <v>14</v>
      </c>
      <c r="F1" s="69"/>
      <c r="G1" s="69"/>
      <c r="H1" s="68" t="s">
        <v>15</v>
      </c>
      <c r="I1" s="69" t="s">
        <v>16</v>
      </c>
      <c r="J1" s="31" t="s">
        <v>10</v>
      </c>
    </row>
    <row r="2" spans="1:11" x14ac:dyDescent="0.25">
      <c r="A2" s="68"/>
      <c r="B2" s="68"/>
      <c r="C2" s="68"/>
      <c r="D2" s="68"/>
      <c r="E2" s="45" t="s">
        <v>17</v>
      </c>
      <c r="F2" s="45" t="s">
        <v>18</v>
      </c>
      <c r="G2" s="46" t="s">
        <v>19</v>
      </c>
      <c r="H2" s="68"/>
      <c r="I2" s="69"/>
      <c r="J2" s="32"/>
    </row>
    <row r="3" spans="1:11" x14ac:dyDescent="0.25">
      <c r="A3" s="68"/>
      <c r="B3" s="68"/>
      <c r="C3" s="68"/>
      <c r="D3" s="30" t="s">
        <v>21</v>
      </c>
      <c r="E3" s="30" t="s">
        <v>21</v>
      </c>
      <c r="F3" s="30" t="s">
        <v>21</v>
      </c>
      <c r="G3" s="30" t="s">
        <v>21</v>
      </c>
      <c r="H3" s="30" t="s">
        <v>21</v>
      </c>
      <c r="I3" s="30" t="s">
        <v>21</v>
      </c>
      <c r="J3" s="9"/>
    </row>
    <row r="4" spans="1:11" ht="26.25" customHeight="1" x14ac:dyDescent="0.25">
      <c r="A4" s="70" t="s">
        <v>74</v>
      </c>
      <c r="B4" s="10" t="s">
        <v>136</v>
      </c>
      <c r="C4" s="9" t="s">
        <v>100</v>
      </c>
      <c r="D4" s="8">
        <v>170</v>
      </c>
      <c r="E4" s="8">
        <v>3.49</v>
      </c>
      <c r="F4" s="8">
        <v>7.21</v>
      </c>
      <c r="G4" s="8">
        <v>15.96</v>
      </c>
      <c r="H4" s="8">
        <v>164.66</v>
      </c>
      <c r="I4" s="8">
        <v>5.78</v>
      </c>
      <c r="J4" s="1">
        <v>441</v>
      </c>
    </row>
    <row r="5" spans="1:11" ht="26.25" customHeight="1" x14ac:dyDescent="0.25">
      <c r="A5" s="71"/>
      <c r="B5" s="10"/>
      <c r="C5" s="9" t="s">
        <v>179</v>
      </c>
      <c r="D5" s="8">
        <v>50</v>
      </c>
      <c r="E5" s="8">
        <v>0.42</v>
      </c>
      <c r="F5" s="8">
        <v>2.5499999999999998</v>
      </c>
      <c r="G5" s="8">
        <v>1.29</v>
      </c>
      <c r="H5" s="8">
        <v>30.75</v>
      </c>
      <c r="I5" s="8">
        <v>2.06</v>
      </c>
      <c r="J5" s="1">
        <v>57</v>
      </c>
    </row>
    <row r="6" spans="1:11" ht="26.25" customHeight="1" x14ac:dyDescent="0.25">
      <c r="A6" s="71"/>
      <c r="B6" s="10"/>
      <c r="C6" s="9" t="s">
        <v>161</v>
      </c>
      <c r="D6" s="8">
        <v>60</v>
      </c>
      <c r="E6" s="8">
        <v>6.6</v>
      </c>
      <c r="F6" s="8">
        <v>14.34</v>
      </c>
      <c r="G6" s="8">
        <v>0</v>
      </c>
      <c r="H6" s="8">
        <v>319.39999999999998</v>
      </c>
      <c r="I6" s="8">
        <v>0</v>
      </c>
      <c r="J6" s="1">
        <v>405</v>
      </c>
    </row>
    <row r="7" spans="1:11" ht="20.25" customHeight="1" x14ac:dyDescent="0.25">
      <c r="A7" s="71"/>
      <c r="B7" s="8"/>
      <c r="C7" s="9" t="s">
        <v>7</v>
      </c>
      <c r="D7" s="8">
        <v>30</v>
      </c>
      <c r="E7" s="8">
        <v>2.2799999999999998</v>
      </c>
      <c r="F7" s="8">
        <v>0.24</v>
      </c>
      <c r="G7" s="8">
        <v>14.76</v>
      </c>
      <c r="H7" s="8">
        <v>70.5</v>
      </c>
      <c r="I7" s="8">
        <v>0</v>
      </c>
      <c r="J7" s="1">
        <v>122</v>
      </c>
    </row>
    <row r="8" spans="1:11" x14ac:dyDescent="0.25">
      <c r="A8" s="71"/>
      <c r="B8" s="8"/>
      <c r="C8" s="9" t="s">
        <v>42</v>
      </c>
      <c r="D8" s="8">
        <v>200</v>
      </c>
      <c r="E8" s="8">
        <v>1.45</v>
      </c>
      <c r="F8" s="8">
        <v>1.25</v>
      </c>
      <c r="G8" s="8">
        <v>17.440000000000001</v>
      </c>
      <c r="H8" s="12">
        <v>87.12</v>
      </c>
      <c r="I8" s="8">
        <v>0.65</v>
      </c>
      <c r="J8" s="1">
        <v>507</v>
      </c>
    </row>
    <row r="9" spans="1:11" x14ac:dyDescent="0.25">
      <c r="A9" s="71"/>
      <c r="C9" s="21" t="s">
        <v>90</v>
      </c>
      <c r="D9" s="22">
        <v>30</v>
      </c>
      <c r="E9" s="22">
        <v>2.25</v>
      </c>
      <c r="F9" s="22">
        <v>0.87</v>
      </c>
      <c r="G9" s="22">
        <v>15.42</v>
      </c>
      <c r="H9" s="33">
        <v>78.599999999999994</v>
      </c>
      <c r="I9" s="22">
        <v>0</v>
      </c>
      <c r="J9" s="1">
        <v>125</v>
      </c>
      <c r="K9" s="1"/>
    </row>
    <row r="10" spans="1:11" x14ac:dyDescent="0.25">
      <c r="A10" s="71"/>
      <c r="B10" s="8"/>
      <c r="C10" s="8" t="s">
        <v>4</v>
      </c>
      <c r="D10" s="8">
        <v>8</v>
      </c>
      <c r="E10" s="8">
        <v>2.0499999999999998</v>
      </c>
      <c r="F10" s="8">
        <v>2.09</v>
      </c>
      <c r="G10" s="8">
        <v>0</v>
      </c>
      <c r="H10" s="8">
        <v>27.44</v>
      </c>
      <c r="I10" s="8">
        <v>0.06</v>
      </c>
      <c r="J10" s="1">
        <v>114</v>
      </c>
    </row>
    <row r="11" spans="1:11" x14ac:dyDescent="0.25">
      <c r="A11" s="71"/>
      <c r="B11" s="10"/>
      <c r="C11" s="8" t="s">
        <v>44</v>
      </c>
      <c r="D11" s="11">
        <f>D4+D5+D6+D7+D8+D9+D10</f>
        <v>548</v>
      </c>
      <c r="E11" s="11">
        <f t="shared" ref="E11:I11" si="0">E4+E5+E6+E7+E8+E9+E10</f>
        <v>18.54</v>
      </c>
      <c r="F11" s="11">
        <f t="shared" si="0"/>
        <v>28.55</v>
      </c>
      <c r="G11" s="11">
        <f t="shared" si="0"/>
        <v>64.87</v>
      </c>
      <c r="H11" s="11">
        <f t="shared" si="0"/>
        <v>778.47</v>
      </c>
      <c r="I11" s="11">
        <f t="shared" si="0"/>
        <v>8.5500000000000007</v>
      </c>
      <c r="J11" s="1"/>
    </row>
    <row r="12" spans="1:11" ht="26.25" x14ac:dyDescent="0.25">
      <c r="A12" s="71"/>
      <c r="B12" s="23" t="s">
        <v>43</v>
      </c>
      <c r="C12" s="8" t="s">
        <v>96</v>
      </c>
      <c r="D12" s="13">
        <v>100</v>
      </c>
      <c r="E12" s="13">
        <v>0.5</v>
      </c>
      <c r="F12" s="13">
        <v>0.1</v>
      </c>
      <c r="G12" s="13">
        <v>10.1</v>
      </c>
      <c r="H12" s="13">
        <v>46</v>
      </c>
      <c r="I12" s="13">
        <v>2</v>
      </c>
      <c r="J12" s="1">
        <v>532</v>
      </c>
    </row>
    <row r="13" spans="1:11" x14ac:dyDescent="0.25">
      <c r="A13" s="71"/>
      <c r="B13" s="23"/>
      <c r="C13" s="8" t="s">
        <v>44</v>
      </c>
      <c r="D13" s="13">
        <f>D12</f>
        <v>100</v>
      </c>
      <c r="E13" s="13">
        <f t="shared" ref="E13:I13" si="1">E12</f>
        <v>0.5</v>
      </c>
      <c r="F13" s="13">
        <f t="shared" si="1"/>
        <v>0.1</v>
      </c>
      <c r="G13" s="13">
        <f t="shared" si="1"/>
        <v>10.1</v>
      </c>
      <c r="H13" s="13">
        <f t="shared" si="1"/>
        <v>46</v>
      </c>
      <c r="I13" s="13">
        <f t="shared" si="1"/>
        <v>2</v>
      </c>
      <c r="J13" s="1"/>
    </row>
    <row r="14" spans="1:11" x14ac:dyDescent="0.25">
      <c r="A14" s="71"/>
      <c r="B14" s="10" t="s">
        <v>137</v>
      </c>
      <c r="C14" s="9" t="s">
        <v>144</v>
      </c>
      <c r="D14" s="8">
        <v>60</v>
      </c>
      <c r="E14" s="8">
        <v>0.66</v>
      </c>
      <c r="F14" s="8">
        <v>0.12</v>
      </c>
      <c r="G14" s="8">
        <v>2.2799999999999998</v>
      </c>
      <c r="H14" s="8">
        <v>19.2</v>
      </c>
      <c r="I14" s="8">
        <v>14.4</v>
      </c>
      <c r="J14" s="1">
        <v>120</v>
      </c>
    </row>
    <row r="15" spans="1:11" ht="26.25" x14ac:dyDescent="0.25">
      <c r="A15" s="71"/>
      <c r="B15" s="8"/>
      <c r="C15" s="9" t="s">
        <v>70</v>
      </c>
      <c r="D15" s="8">
        <v>200</v>
      </c>
      <c r="E15" s="8">
        <v>1.83</v>
      </c>
      <c r="F15" s="8">
        <v>3.57</v>
      </c>
      <c r="G15" s="8">
        <v>7.94</v>
      </c>
      <c r="H15" s="8">
        <v>80.41</v>
      </c>
      <c r="I15" s="8">
        <v>9.81</v>
      </c>
      <c r="J15" s="1">
        <v>158</v>
      </c>
    </row>
    <row r="16" spans="1:11" x14ac:dyDescent="0.25">
      <c r="A16" s="71"/>
      <c r="B16" s="8"/>
      <c r="C16" s="8" t="s">
        <v>46</v>
      </c>
      <c r="D16" s="8">
        <v>15</v>
      </c>
      <c r="E16" s="8">
        <v>4.08</v>
      </c>
      <c r="F16" s="8">
        <v>2.92</v>
      </c>
      <c r="G16" s="8">
        <v>0</v>
      </c>
      <c r="H16" s="8">
        <v>41.6</v>
      </c>
      <c r="I16" s="8">
        <v>0</v>
      </c>
      <c r="J16" s="1">
        <v>368</v>
      </c>
    </row>
    <row r="17" spans="1:10" x14ac:dyDescent="0.25">
      <c r="A17" s="71"/>
      <c r="B17" s="8"/>
      <c r="C17" s="9" t="s">
        <v>162</v>
      </c>
      <c r="D17" s="8">
        <v>60</v>
      </c>
      <c r="E17" s="8">
        <v>7.74</v>
      </c>
      <c r="F17" s="8">
        <v>6.82</v>
      </c>
      <c r="G17" s="8">
        <v>4.93</v>
      </c>
      <c r="H17" s="8">
        <v>112</v>
      </c>
      <c r="I17" s="8">
        <v>0</v>
      </c>
      <c r="J17" s="1">
        <v>399</v>
      </c>
    </row>
    <row r="18" spans="1:10" x14ac:dyDescent="0.25">
      <c r="A18" s="71"/>
      <c r="B18" s="8"/>
      <c r="C18" s="9" t="s">
        <v>163</v>
      </c>
      <c r="D18" s="8">
        <v>170</v>
      </c>
      <c r="E18" s="8">
        <v>2.91</v>
      </c>
      <c r="F18" s="8">
        <v>12.32</v>
      </c>
      <c r="G18" s="8">
        <v>14.32</v>
      </c>
      <c r="H18" s="8">
        <v>183.45</v>
      </c>
      <c r="I18" s="8">
        <v>11.34</v>
      </c>
      <c r="J18" s="1">
        <v>210</v>
      </c>
    </row>
    <row r="19" spans="1:10" x14ac:dyDescent="0.25">
      <c r="A19" s="71"/>
      <c r="B19" s="8"/>
      <c r="C19" s="9" t="s">
        <v>54</v>
      </c>
      <c r="D19" s="8">
        <v>50</v>
      </c>
      <c r="E19" s="8">
        <v>0.78</v>
      </c>
      <c r="F19" s="8">
        <v>4.7</v>
      </c>
      <c r="G19" s="8">
        <v>1.71</v>
      </c>
      <c r="H19" s="8">
        <v>59.44</v>
      </c>
      <c r="I19" s="8">
        <v>0.05</v>
      </c>
      <c r="J19" s="1">
        <v>454</v>
      </c>
    </row>
    <row r="20" spans="1:10" ht="26.25" x14ac:dyDescent="0.25">
      <c r="A20" s="71"/>
      <c r="B20" s="8"/>
      <c r="C20" s="9" t="s">
        <v>68</v>
      </c>
      <c r="D20" s="8">
        <v>180</v>
      </c>
      <c r="E20" s="8">
        <v>0.5</v>
      </c>
      <c r="F20" s="8">
        <v>0</v>
      </c>
      <c r="G20" s="8">
        <v>24.66</v>
      </c>
      <c r="H20" s="8">
        <v>100.66</v>
      </c>
      <c r="I20" s="8">
        <v>1.4E-2</v>
      </c>
      <c r="J20" s="1">
        <v>522</v>
      </c>
    </row>
    <row r="21" spans="1:10" x14ac:dyDescent="0.25">
      <c r="A21" s="71"/>
      <c r="B21" s="8"/>
      <c r="C21" s="9" t="s">
        <v>8</v>
      </c>
      <c r="D21" s="8">
        <v>40</v>
      </c>
      <c r="E21" s="8">
        <v>2.64</v>
      </c>
      <c r="F21" s="8">
        <v>0.48</v>
      </c>
      <c r="G21" s="8">
        <v>13.36</v>
      </c>
      <c r="H21" s="8">
        <v>69.599999999999994</v>
      </c>
      <c r="I21" s="8">
        <v>0</v>
      </c>
      <c r="J21" s="1">
        <v>123</v>
      </c>
    </row>
    <row r="22" spans="1:10" x14ac:dyDescent="0.25">
      <c r="A22" s="71"/>
      <c r="B22" s="8"/>
      <c r="C22" s="8" t="s">
        <v>44</v>
      </c>
      <c r="D22" s="11">
        <f>D14+D15+D16+D17+D18+D19+D20+D21</f>
        <v>775</v>
      </c>
      <c r="E22" s="11">
        <f t="shared" ref="E22:I22" si="2">E14+E15+E16+E17+E18+E19+E20+E21</f>
        <v>21.14</v>
      </c>
      <c r="F22" s="11">
        <f t="shared" si="2"/>
        <v>30.93</v>
      </c>
      <c r="G22" s="11">
        <f t="shared" si="2"/>
        <v>69.2</v>
      </c>
      <c r="H22" s="11">
        <f t="shared" si="2"/>
        <v>666.36</v>
      </c>
      <c r="I22" s="11">
        <f t="shared" si="2"/>
        <v>35.613999999999997</v>
      </c>
      <c r="J22" s="1"/>
    </row>
    <row r="23" spans="1:10" x14ac:dyDescent="0.25">
      <c r="A23" s="71"/>
      <c r="B23" s="8"/>
      <c r="C23" s="8"/>
      <c r="D23" s="13"/>
      <c r="E23" s="13"/>
      <c r="F23" s="13"/>
      <c r="G23" s="13"/>
      <c r="H23" s="13"/>
      <c r="I23" s="13"/>
      <c r="J23" s="1"/>
    </row>
    <row r="24" spans="1:10" x14ac:dyDescent="0.25">
      <c r="A24" s="71"/>
      <c r="B24" s="8" t="s">
        <v>62</v>
      </c>
      <c r="C24" s="8" t="s">
        <v>47</v>
      </c>
      <c r="D24" s="8">
        <v>40</v>
      </c>
      <c r="E24" s="8">
        <v>3</v>
      </c>
      <c r="F24" s="8">
        <v>3.92</v>
      </c>
      <c r="G24" s="8">
        <v>29.76</v>
      </c>
      <c r="H24" s="8">
        <v>166.8</v>
      </c>
      <c r="I24" s="8">
        <v>0</v>
      </c>
      <c r="J24" s="1">
        <v>604</v>
      </c>
    </row>
    <row r="25" spans="1:10" x14ac:dyDescent="0.25">
      <c r="A25" s="71"/>
      <c r="B25" s="8"/>
      <c r="C25" s="8" t="s">
        <v>56</v>
      </c>
      <c r="D25" s="8">
        <v>200</v>
      </c>
      <c r="E25" s="8">
        <v>10</v>
      </c>
      <c r="F25" s="8">
        <v>6.4</v>
      </c>
      <c r="G25" s="8">
        <v>17</v>
      </c>
      <c r="H25" s="8">
        <v>174</v>
      </c>
      <c r="I25" s="8">
        <v>1.2</v>
      </c>
      <c r="J25" s="1">
        <v>531</v>
      </c>
    </row>
    <row r="26" spans="1:10" x14ac:dyDescent="0.25">
      <c r="A26" s="71"/>
      <c r="B26" s="8"/>
      <c r="C26" s="8" t="s">
        <v>81</v>
      </c>
      <c r="D26" s="8">
        <v>60</v>
      </c>
      <c r="E26" s="8">
        <v>0.24</v>
      </c>
      <c r="F26" s="8">
        <v>0.24</v>
      </c>
      <c r="G26" s="8">
        <v>6.24</v>
      </c>
      <c r="H26" s="8">
        <v>27</v>
      </c>
      <c r="I26" s="8">
        <v>6</v>
      </c>
      <c r="J26" s="1">
        <v>126</v>
      </c>
    </row>
    <row r="27" spans="1:10" x14ac:dyDescent="0.25">
      <c r="A27" s="71"/>
      <c r="B27" s="8"/>
      <c r="C27" s="8" t="s">
        <v>44</v>
      </c>
      <c r="D27" s="11">
        <f>D24+D25+D26</f>
        <v>300</v>
      </c>
      <c r="E27" s="11">
        <f t="shared" ref="E27:I27" si="3">E24+E25+E26</f>
        <v>13.24</v>
      </c>
      <c r="F27" s="11">
        <f t="shared" si="3"/>
        <v>10.56</v>
      </c>
      <c r="G27" s="11">
        <f t="shared" si="3"/>
        <v>53.000000000000007</v>
      </c>
      <c r="H27" s="11">
        <f t="shared" si="3"/>
        <v>367.8</v>
      </c>
      <c r="I27" s="11">
        <f t="shared" si="3"/>
        <v>7.2</v>
      </c>
      <c r="J27" s="1"/>
    </row>
    <row r="28" spans="1:10" x14ac:dyDescent="0.25">
      <c r="A28" s="71"/>
      <c r="B28" s="8"/>
      <c r="C28" s="8" t="s">
        <v>48</v>
      </c>
      <c r="D28" s="13">
        <f t="shared" ref="D28:I28" si="4">D11+D13+D22+D27</f>
        <v>1723</v>
      </c>
      <c r="E28" s="13">
        <f t="shared" si="4"/>
        <v>53.42</v>
      </c>
      <c r="F28" s="13">
        <f t="shared" si="4"/>
        <v>70.14</v>
      </c>
      <c r="G28" s="13">
        <f t="shared" si="4"/>
        <v>197.17000000000002</v>
      </c>
      <c r="H28" s="13">
        <f t="shared" si="4"/>
        <v>1858.6299999999999</v>
      </c>
      <c r="I28" s="13">
        <f t="shared" si="4"/>
        <v>53.364000000000004</v>
      </c>
      <c r="J28" s="1"/>
    </row>
    <row r="29" spans="1:10" x14ac:dyDescent="0.25">
      <c r="A29" s="71"/>
      <c r="B29" s="8"/>
      <c r="C29" s="8"/>
      <c r="D29" s="13"/>
      <c r="E29" s="13"/>
      <c r="F29" s="13"/>
      <c r="G29" s="13"/>
      <c r="H29" s="13"/>
      <c r="I29" s="13"/>
      <c r="J29" s="1"/>
    </row>
    <row r="30" spans="1:10" x14ac:dyDescent="0.25">
      <c r="A30" s="83"/>
      <c r="B30" s="8"/>
      <c r="C30" s="8"/>
      <c r="D30" s="8"/>
      <c r="E30" s="8"/>
      <c r="F30" s="8"/>
      <c r="G30" s="8"/>
      <c r="H30" s="8"/>
      <c r="I30" s="8"/>
      <c r="J30" s="1"/>
    </row>
  </sheetData>
  <mergeCells count="8">
    <mergeCell ref="I1:I2"/>
    <mergeCell ref="A4:A30"/>
    <mergeCell ref="A1:A3"/>
    <mergeCell ref="B1:B3"/>
    <mergeCell ref="C1:C3"/>
    <mergeCell ref="D1:D2"/>
    <mergeCell ref="E1:G1"/>
    <mergeCell ref="H1:H2"/>
  </mergeCells>
  <pageMargins left="0.25" right="0.25" top="0.75" bottom="0.75" header="0.3" footer="0.3"/>
  <pageSetup paperSize="9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J27"/>
  <sheetViews>
    <sheetView topLeftCell="A16" workbookViewId="0">
      <selection activeCell="L28" sqref="L28"/>
    </sheetView>
  </sheetViews>
  <sheetFormatPr defaultRowHeight="15" x14ac:dyDescent="0.25"/>
  <cols>
    <col min="1" max="1" width="6.28515625" customWidth="1"/>
    <col min="2" max="2" width="13" customWidth="1"/>
    <col min="3" max="3" width="19.28515625" customWidth="1"/>
    <col min="4" max="4" width="10" customWidth="1"/>
    <col min="5" max="5" width="8.28515625" customWidth="1"/>
    <col min="6" max="6" width="9.28515625" customWidth="1"/>
    <col min="7" max="7" width="8.85546875" customWidth="1"/>
    <col min="8" max="8" width="15.28515625" customWidth="1"/>
    <col min="9" max="9" width="10.28515625" customWidth="1"/>
    <col min="10" max="10" width="11.28515625" customWidth="1"/>
  </cols>
  <sheetData>
    <row r="1" spans="1:10" ht="14.45" customHeight="1" x14ac:dyDescent="0.25">
      <c r="A1" s="68" t="s">
        <v>9</v>
      </c>
      <c r="B1" s="68" t="s">
        <v>11</v>
      </c>
      <c r="C1" s="68" t="s">
        <v>12</v>
      </c>
      <c r="D1" s="68" t="s">
        <v>13</v>
      </c>
      <c r="E1" s="69" t="s">
        <v>14</v>
      </c>
      <c r="F1" s="69"/>
      <c r="G1" s="69"/>
      <c r="H1" s="68" t="s">
        <v>15</v>
      </c>
      <c r="I1" s="69" t="s">
        <v>16</v>
      </c>
      <c r="J1" s="31" t="s">
        <v>10</v>
      </c>
    </row>
    <row r="2" spans="1:10" x14ac:dyDescent="0.25">
      <c r="A2" s="68"/>
      <c r="B2" s="68"/>
      <c r="C2" s="68"/>
      <c r="D2" s="68"/>
      <c r="E2" s="45" t="s">
        <v>17</v>
      </c>
      <c r="F2" s="45" t="s">
        <v>18</v>
      </c>
      <c r="G2" s="46" t="s">
        <v>19</v>
      </c>
      <c r="H2" s="68"/>
      <c r="I2" s="69"/>
      <c r="J2" s="32"/>
    </row>
    <row r="3" spans="1:10" x14ac:dyDescent="0.25">
      <c r="A3" s="68"/>
      <c r="B3" s="68"/>
      <c r="C3" s="68"/>
      <c r="D3" s="30" t="s">
        <v>21</v>
      </c>
      <c r="E3" s="30" t="s">
        <v>21</v>
      </c>
      <c r="F3" s="30" t="s">
        <v>21</v>
      </c>
      <c r="G3" s="30" t="s">
        <v>21</v>
      </c>
      <c r="H3" s="30" t="s">
        <v>21</v>
      </c>
      <c r="I3" s="30" t="s">
        <v>21</v>
      </c>
      <c r="J3" s="9"/>
    </row>
    <row r="4" spans="1:10" ht="26.25" customHeight="1" x14ac:dyDescent="0.25">
      <c r="A4" s="70" t="s">
        <v>78</v>
      </c>
      <c r="B4" s="10" t="s">
        <v>136</v>
      </c>
      <c r="C4" s="9" t="s">
        <v>132</v>
      </c>
      <c r="D4" s="8">
        <v>200</v>
      </c>
      <c r="E4" s="8">
        <v>5.27</v>
      </c>
      <c r="F4" s="8">
        <v>11.31</v>
      </c>
      <c r="G4" s="8">
        <v>22.69</v>
      </c>
      <c r="H4" s="8">
        <v>215.27</v>
      </c>
      <c r="I4" s="8">
        <v>1.32</v>
      </c>
      <c r="J4" s="1">
        <v>279</v>
      </c>
    </row>
    <row r="5" spans="1:10" ht="32.450000000000003" customHeight="1" x14ac:dyDescent="0.25">
      <c r="A5" s="71"/>
      <c r="B5" s="8"/>
      <c r="C5" s="9" t="s">
        <v>7</v>
      </c>
      <c r="D5" s="8">
        <v>30</v>
      </c>
      <c r="E5" s="8">
        <v>2.2799999999999998</v>
      </c>
      <c r="F5" s="8">
        <v>0.24</v>
      </c>
      <c r="G5" s="8">
        <v>14.76</v>
      </c>
      <c r="H5" s="8">
        <v>70.5</v>
      </c>
      <c r="I5" s="8">
        <v>0</v>
      </c>
      <c r="J5" s="1">
        <v>122</v>
      </c>
    </row>
    <row r="6" spans="1:10" ht="26.25" x14ac:dyDescent="0.25">
      <c r="A6" s="71"/>
      <c r="B6" s="8"/>
      <c r="C6" s="9" t="s">
        <v>52</v>
      </c>
      <c r="D6" s="8">
        <v>200</v>
      </c>
      <c r="E6" s="8">
        <v>1.4</v>
      </c>
      <c r="F6" s="8">
        <v>0.02</v>
      </c>
      <c r="G6" s="8">
        <v>17.350000000000001</v>
      </c>
      <c r="H6" s="12">
        <v>75.180000000000007</v>
      </c>
      <c r="I6" s="8">
        <v>0.12</v>
      </c>
      <c r="J6" s="1">
        <v>515</v>
      </c>
    </row>
    <row r="7" spans="1:10" x14ac:dyDescent="0.25">
      <c r="A7" s="71"/>
      <c r="C7" s="21" t="s">
        <v>90</v>
      </c>
      <c r="D7" s="22">
        <v>30</v>
      </c>
      <c r="E7" s="22">
        <v>2.25</v>
      </c>
      <c r="F7" s="22">
        <v>0.87</v>
      </c>
      <c r="G7" s="22">
        <v>15.42</v>
      </c>
      <c r="H7" s="33">
        <v>78.599999999999994</v>
      </c>
      <c r="I7" s="22">
        <v>0</v>
      </c>
      <c r="J7" s="1">
        <v>125</v>
      </c>
    </row>
    <row r="8" spans="1:10" x14ac:dyDescent="0.25">
      <c r="A8" s="71"/>
      <c r="B8" s="8"/>
      <c r="C8" s="8" t="s">
        <v>4</v>
      </c>
      <c r="D8" s="13">
        <v>8</v>
      </c>
      <c r="E8" s="1">
        <v>2.0499999999999998</v>
      </c>
      <c r="F8" s="1">
        <v>2.09</v>
      </c>
      <c r="G8" s="1">
        <v>0</v>
      </c>
      <c r="H8" s="1">
        <v>27.44</v>
      </c>
      <c r="I8" s="1">
        <v>0.06</v>
      </c>
      <c r="J8" s="1">
        <v>114</v>
      </c>
    </row>
    <row r="9" spans="1:10" x14ac:dyDescent="0.25">
      <c r="A9" s="71"/>
      <c r="B9" s="10"/>
      <c r="C9" s="10" t="s">
        <v>44</v>
      </c>
      <c r="D9" s="11">
        <f>D4+D5+D6+D7+D8</f>
        <v>468</v>
      </c>
      <c r="E9" s="11">
        <f t="shared" ref="E9:I9" si="0">E4+E5+E6+E7+E8</f>
        <v>13.25</v>
      </c>
      <c r="F9" s="11">
        <f t="shared" si="0"/>
        <v>14.53</v>
      </c>
      <c r="G9" s="11">
        <f t="shared" si="0"/>
        <v>70.22</v>
      </c>
      <c r="H9" s="11">
        <f t="shared" si="0"/>
        <v>466.98999999999995</v>
      </c>
      <c r="I9" s="11">
        <f t="shared" si="0"/>
        <v>1.5</v>
      </c>
      <c r="J9" s="1"/>
    </row>
    <row r="10" spans="1:10" x14ac:dyDescent="0.25">
      <c r="A10" s="71"/>
      <c r="B10" s="9"/>
      <c r="C10" s="8"/>
      <c r="D10" s="8"/>
      <c r="E10" s="8"/>
      <c r="F10" s="8"/>
      <c r="G10" s="8"/>
      <c r="H10" s="8"/>
      <c r="I10" s="8"/>
      <c r="J10" s="1"/>
    </row>
    <row r="11" spans="1:10" ht="26.25" x14ac:dyDescent="0.25">
      <c r="A11" s="71"/>
      <c r="B11" s="23" t="s">
        <v>43</v>
      </c>
      <c r="C11" s="8" t="s">
        <v>96</v>
      </c>
      <c r="D11" s="13">
        <v>100</v>
      </c>
      <c r="E11" s="13">
        <v>0.5</v>
      </c>
      <c r="F11" s="13">
        <v>0.1</v>
      </c>
      <c r="G11" s="13">
        <v>10.1</v>
      </c>
      <c r="H11" s="13">
        <v>46</v>
      </c>
      <c r="I11" s="13">
        <v>2</v>
      </c>
      <c r="J11" s="1">
        <v>532</v>
      </c>
    </row>
    <row r="12" spans="1:10" x14ac:dyDescent="0.25">
      <c r="A12" s="71"/>
      <c r="B12" s="23"/>
      <c r="C12" s="10" t="s">
        <v>44</v>
      </c>
      <c r="D12" s="13">
        <f>D11</f>
        <v>100</v>
      </c>
      <c r="E12" s="13">
        <f t="shared" ref="E12:I12" si="1">E11</f>
        <v>0.5</v>
      </c>
      <c r="F12" s="13">
        <f t="shared" si="1"/>
        <v>0.1</v>
      </c>
      <c r="G12" s="13">
        <f t="shared" si="1"/>
        <v>10.1</v>
      </c>
      <c r="H12" s="13">
        <f t="shared" si="1"/>
        <v>46</v>
      </c>
      <c r="I12" s="13">
        <f t="shared" si="1"/>
        <v>2</v>
      </c>
      <c r="J12" s="1"/>
    </row>
    <row r="13" spans="1:10" ht="26.25" x14ac:dyDescent="0.25">
      <c r="A13" s="71"/>
      <c r="B13" s="10" t="s">
        <v>137</v>
      </c>
      <c r="C13" s="9" t="s">
        <v>147</v>
      </c>
      <c r="D13" s="8">
        <v>80</v>
      </c>
      <c r="E13" s="8">
        <v>0.77</v>
      </c>
      <c r="F13" s="8">
        <v>4.1100000000000003</v>
      </c>
      <c r="G13" s="8">
        <v>2.46</v>
      </c>
      <c r="H13" s="8">
        <v>51.02</v>
      </c>
      <c r="I13" s="8">
        <v>20.05</v>
      </c>
      <c r="J13" s="1">
        <v>18</v>
      </c>
    </row>
    <row r="14" spans="1:10" x14ac:dyDescent="0.25">
      <c r="A14" s="71"/>
      <c r="B14" s="8"/>
      <c r="C14" s="9" t="s">
        <v>45</v>
      </c>
      <c r="D14" s="8">
        <v>250</v>
      </c>
      <c r="E14" s="8">
        <v>2.1800000000000002</v>
      </c>
      <c r="F14" s="8">
        <v>0.89</v>
      </c>
      <c r="G14" s="8">
        <v>12.09</v>
      </c>
      <c r="H14" s="8">
        <v>115.78</v>
      </c>
      <c r="I14" s="8">
        <v>8.75</v>
      </c>
      <c r="J14" s="1">
        <v>145</v>
      </c>
    </row>
    <row r="15" spans="1:10" x14ac:dyDescent="0.25">
      <c r="A15" s="71"/>
      <c r="B15" s="8"/>
      <c r="C15" s="8" t="s">
        <v>46</v>
      </c>
      <c r="D15" s="8">
        <v>15</v>
      </c>
      <c r="E15" s="8">
        <v>4.08</v>
      </c>
      <c r="F15" s="8">
        <v>2.92</v>
      </c>
      <c r="G15" s="8">
        <v>0</v>
      </c>
      <c r="H15" s="8">
        <v>41.6</v>
      </c>
      <c r="I15" s="8">
        <v>0</v>
      </c>
      <c r="J15" s="1">
        <v>368</v>
      </c>
    </row>
    <row r="16" spans="1:10" ht="26.25" x14ac:dyDescent="0.25">
      <c r="A16" s="71"/>
      <c r="B16" s="8"/>
      <c r="C16" s="9" t="s">
        <v>79</v>
      </c>
      <c r="D16" s="8">
        <v>230</v>
      </c>
      <c r="E16" s="8">
        <v>22.14</v>
      </c>
      <c r="F16" s="8">
        <v>41.44</v>
      </c>
      <c r="G16" s="8">
        <v>13.69</v>
      </c>
      <c r="H16" s="8">
        <v>516.28099999999995</v>
      </c>
      <c r="I16" s="8">
        <v>30.8</v>
      </c>
      <c r="J16" s="1">
        <v>376</v>
      </c>
    </row>
    <row r="17" spans="1:10" x14ac:dyDescent="0.25">
      <c r="A17" s="71"/>
      <c r="B17" s="8"/>
      <c r="C17" s="9" t="s">
        <v>170</v>
      </c>
      <c r="D17" s="8">
        <v>180</v>
      </c>
      <c r="E17" s="8">
        <v>0.11</v>
      </c>
      <c r="F17" s="8">
        <v>7.0000000000000007E-2</v>
      </c>
      <c r="G17" s="8">
        <v>19.03</v>
      </c>
      <c r="H17" s="8">
        <v>77.2</v>
      </c>
      <c r="I17" s="8">
        <v>10.8</v>
      </c>
      <c r="J17" s="1">
        <v>519</v>
      </c>
    </row>
    <row r="18" spans="1:10" x14ac:dyDescent="0.25">
      <c r="A18" s="71"/>
      <c r="B18" s="8"/>
      <c r="C18" s="9" t="s">
        <v>8</v>
      </c>
      <c r="D18" s="8">
        <v>40</v>
      </c>
      <c r="E18" s="8">
        <v>2.64</v>
      </c>
      <c r="F18" s="8">
        <v>0.48</v>
      </c>
      <c r="G18" s="8">
        <v>13.36</v>
      </c>
      <c r="H18" s="8">
        <v>69.599999999999994</v>
      </c>
      <c r="I18" s="8">
        <v>0</v>
      </c>
      <c r="J18" s="1">
        <v>123</v>
      </c>
    </row>
    <row r="19" spans="1:10" x14ac:dyDescent="0.25">
      <c r="A19" s="71"/>
      <c r="B19" s="8"/>
      <c r="C19" s="10" t="s">
        <v>44</v>
      </c>
      <c r="D19" s="11">
        <f>D13+D14+D15+D16+D17+D18</f>
        <v>795</v>
      </c>
      <c r="E19" s="11">
        <f t="shared" ref="E19:I19" si="2">E13+E14+E15+E16+E17+E18</f>
        <v>31.92</v>
      </c>
      <c r="F19" s="11">
        <f t="shared" si="2"/>
        <v>49.91</v>
      </c>
      <c r="G19" s="11">
        <f t="shared" si="2"/>
        <v>60.63</v>
      </c>
      <c r="H19" s="11">
        <f t="shared" si="2"/>
        <v>871.48099999999999</v>
      </c>
      <c r="I19" s="11">
        <f t="shared" si="2"/>
        <v>70.400000000000006</v>
      </c>
      <c r="J19" s="1"/>
    </row>
    <row r="20" spans="1:10" x14ac:dyDescent="0.25">
      <c r="A20" s="71"/>
      <c r="B20" s="8"/>
      <c r="C20" s="8"/>
      <c r="D20" s="13"/>
      <c r="E20" s="13"/>
      <c r="F20" s="13"/>
      <c r="G20" s="13"/>
      <c r="H20" s="13"/>
      <c r="I20" s="13"/>
      <c r="J20" s="1"/>
    </row>
    <row r="21" spans="1:10" x14ac:dyDescent="0.25">
      <c r="A21" s="71"/>
      <c r="B21" s="8" t="s">
        <v>62</v>
      </c>
      <c r="C21" s="8" t="s">
        <v>165</v>
      </c>
      <c r="D21" s="8">
        <v>60</v>
      </c>
      <c r="E21" s="8">
        <v>4.1399999999999997</v>
      </c>
      <c r="F21" s="8">
        <v>1.66</v>
      </c>
      <c r="G21" s="8">
        <v>56.28</v>
      </c>
      <c r="H21" s="8">
        <v>256.63</v>
      </c>
      <c r="I21" s="8">
        <v>0</v>
      </c>
      <c r="J21" s="1">
        <v>588</v>
      </c>
    </row>
    <row r="22" spans="1:10" x14ac:dyDescent="0.25">
      <c r="A22" s="71"/>
      <c r="B22" s="8"/>
      <c r="C22" s="8" t="s">
        <v>1</v>
      </c>
      <c r="D22" s="8">
        <v>200</v>
      </c>
      <c r="E22" s="8">
        <v>5.59</v>
      </c>
      <c r="F22" s="8">
        <v>6.38</v>
      </c>
      <c r="G22" s="8">
        <v>10.08</v>
      </c>
      <c r="H22" s="8">
        <v>120.12</v>
      </c>
      <c r="I22" s="8">
        <v>0.5</v>
      </c>
      <c r="J22" s="1">
        <v>529</v>
      </c>
    </row>
    <row r="23" spans="1:10" x14ac:dyDescent="0.25">
      <c r="A23" s="71"/>
      <c r="B23" s="8"/>
      <c r="C23" s="8" t="s">
        <v>81</v>
      </c>
      <c r="D23" s="8">
        <v>60</v>
      </c>
      <c r="E23" s="8">
        <v>0.24</v>
      </c>
      <c r="F23" s="8">
        <v>0.24</v>
      </c>
      <c r="G23" s="8">
        <v>6.24</v>
      </c>
      <c r="H23" s="8">
        <v>27</v>
      </c>
      <c r="I23" s="8">
        <v>6</v>
      </c>
      <c r="J23" s="1">
        <v>126</v>
      </c>
    </row>
    <row r="24" spans="1:10" x14ac:dyDescent="0.25">
      <c r="A24" s="71"/>
      <c r="B24" s="8"/>
      <c r="C24" s="10" t="s">
        <v>44</v>
      </c>
      <c r="D24" s="11">
        <f>D21+D22+D23</f>
        <v>320</v>
      </c>
      <c r="E24" s="11">
        <f t="shared" ref="E24:I24" si="3">E21+E22+E23</f>
        <v>9.9700000000000006</v>
      </c>
      <c r="F24" s="11">
        <f t="shared" si="3"/>
        <v>8.2799999999999994</v>
      </c>
      <c r="G24" s="11">
        <f t="shared" si="3"/>
        <v>72.599999999999994</v>
      </c>
      <c r="H24" s="11">
        <f t="shared" si="3"/>
        <v>403.75</v>
      </c>
      <c r="I24" s="11">
        <f t="shared" si="3"/>
        <v>6.5</v>
      </c>
      <c r="J24" s="1"/>
    </row>
    <row r="25" spans="1:10" ht="14.25" customHeight="1" x14ac:dyDescent="0.25">
      <c r="A25" s="71"/>
      <c r="B25" s="8"/>
      <c r="C25" s="10" t="s">
        <v>48</v>
      </c>
      <c r="D25" s="13">
        <f>D9+D12+D19+D24</f>
        <v>1683</v>
      </c>
      <c r="E25" s="13">
        <f t="shared" ref="E25:I25" si="4">E9+E12+E19+E24</f>
        <v>55.64</v>
      </c>
      <c r="F25" s="13">
        <f t="shared" si="4"/>
        <v>72.819999999999993</v>
      </c>
      <c r="G25" s="13">
        <f t="shared" si="4"/>
        <v>213.54999999999998</v>
      </c>
      <c r="H25" s="13">
        <f t="shared" si="4"/>
        <v>1788.221</v>
      </c>
      <c r="I25" s="13">
        <f t="shared" si="4"/>
        <v>80.400000000000006</v>
      </c>
      <c r="J25" s="1"/>
    </row>
    <row r="26" spans="1:10" ht="6" hidden="1" customHeight="1" x14ac:dyDescent="0.25">
      <c r="A26" s="71"/>
      <c r="B26" s="8"/>
      <c r="C26" s="8"/>
      <c r="D26" s="13"/>
      <c r="E26" s="13"/>
      <c r="F26" s="13"/>
      <c r="G26" s="13"/>
      <c r="H26" s="13"/>
      <c r="I26" s="13"/>
      <c r="J26" s="1"/>
    </row>
    <row r="27" spans="1:10" hidden="1" x14ac:dyDescent="0.25">
      <c r="A27" s="83"/>
      <c r="B27" s="8"/>
      <c r="C27" s="8"/>
      <c r="D27" s="8"/>
      <c r="E27" s="8"/>
      <c r="F27" s="8"/>
      <c r="G27" s="8"/>
      <c r="H27" s="8"/>
      <c r="I27" s="8"/>
      <c r="J27" s="1"/>
    </row>
  </sheetData>
  <mergeCells count="8">
    <mergeCell ref="I1:I2"/>
    <mergeCell ref="A4:A27"/>
    <mergeCell ref="A1:A3"/>
    <mergeCell ref="B1:B3"/>
    <mergeCell ref="C1:C3"/>
    <mergeCell ref="D1:D2"/>
    <mergeCell ref="E1:G1"/>
    <mergeCell ref="H1:H2"/>
  </mergeCells>
  <pageMargins left="0.25" right="0.25" top="0.75" bottom="0.75" header="0.3" footer="0.3"/>
  <pageSetup paperSize="9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J29"/>
  <sheetViews>
    <sheetView topLeftCell="A13" workbookViewId="0">
      <selection activeCell="I28" sqref="I28"/>
    </sheetView>
  </sheetViews>
  <sheetFormatPr defaultRowHeight="15" x14ac:dyDescent="0.25"/>
  <cols>
    <col min="1" max="1" width="6.28515625" customWidth="1"/>
    <col min="2" max="2" width="13" customWidth="1"/>
    <col min="3" max="3" width="19.28515625" customWidth="1"/>
    <col min="4" max="4" width="10" customWidth="1"/>
    <col min="5" max="5" width="8.28515625" customWidth="1"/>
    <col min="6" max="6" width="9.28515625" customWidth="1"/>
    <col min="7" max="7" width="8.85546875" customWidth="1"/>
    <col min="8" max="8" width="15.28515625" customWidth="1"/>
    <col min="9" max="9" width="10.28515625" customWidth="1"/>
    <col min="10" max="10" width="11.28515625" customWidth="1"/>
  </cols>
  <sheetData>
    <row r="1" spans="1:10" ht="14.45" customHeight="1" x14ac:dyDescent="0.25">
      <c r="A1" s="68" t="s">
        <v>9</v>
      </c>
      <c r="B1" s="68" t="s">
        <v>11</v>
      </c>
      <c r="C1" s="68" t="s">
        <v>12</v>
      </c>
      <c r="D1" s="68" t="s">
        <v>13</v>
      </c>
      <c r="E1" s="69" t="s">
        <v>14</v>
      </c>
      <c r="F1" s="69"/>
      <c r="G1" s="69"/>
      <c r="H1" s="68" t="s">
        <v>15</v>
      </c>
      <c r="I1" s="69" t="s">
        <v>16</v>
      </c>
      <c r="J1" s="31" t="s">
        <v>10</v>
      </c>
    </row>
    <row r="2" spans="1:10" x14ac:dyDescent="0.25">
      <c r="A2" s="68"/>
      <c r="B2" s="68"/>
      <c r="C2" s="68"/>
      <c r="D2" s="68"/>
      <c r="E2" s="45" t="s">
        <v>17</v>
      </c>
      <c r="F2" s="45" t="s">
        <v>18</v>
      </c>
      <c r="G2" s="46" t="s">
        <v>19</v>
      </c>
      <c r="H2" s="68"/>
      <c r="I2" s="69"/>
      <c r="J2" s="32"/>
    </row>
    <row r="3" spans="1:10" x14ac:dyDescent="0.25">
      <c r="A3" s="68"/>
      <c r="B3" s="68"/>
      <c r="C3" s="68"/>
      <c r="D3" s="30" t="s">
        <v>21</v>
      </c>
      <c r="E3" s="30" t="s">
        <v>21</v>
      </c>
      <c r="F3" s="30" t="s">
        <v>21</v>
      </c>
      <c r="G3" s="30" t="s">
        <v>21</v>
      </c>
      <c r="H3" s="30" t="s">
        <v>21</v>
      </c>
      <c r="I3" s="30" t="s">
        <v>21</v>
      </c>
      <c r="J3" s="9"/>
    </row>
    <row r="4" spans="1:10" ht="26.25" customHeight="1" x14ac:dyDescent="0.25">
      <c r="A4" s="70" t="s">
        <v>82</v>
      </c>
      <c r="B4" s="10" t="s">
        <v>136</v>
      </c>
      <c r="C4" s="9" t="s">
        <v>133</v>
      </c>
      <c r="D4" s="8">
        <v>200</v>
      </c>
      <c r="E4" s="8">
        <v>9.15</v>
      </c>
      <c r="F4" s="8">
        <v>12.65</v>
      </c>
      <c r="G4" s="8">
        <v>32.89</v>
      </c>
      <c r="H4" s="8">
        <v>285.31</v>
      </c>
      <c r="I4" s="8">
        <v>1.43</v>
      </c>
      <c r="J4" s="1">
        <v>263</v>
      </c>
    </row>
    <row r="5" spans="1:10" ht="32.450000000000003" customHeight="1" x14ac:dyDescent="0.25">
      <c r="A5" s="71"/>
      <c r="B5" s="8"/>
      <c r="C5" s="9" t="s">
        <v>7</v>
      </c>
      <c r="D5" s="8">
        <v>30</v>
      </c>
      <c r="E5" s="8">
        <v>2.2799999999999998</v>
      </c>
      <c r="F5" s="8">
        <v>0.24</v>
      </c>
      <c r="G5" s="8">
        <v>14.76</v>
      </c>
      <c r="H5" s="8">
        <v>70.5</v>
      </c>
      <c r="I5" s="8">
        <v>0</v>
      </c>
      <c r="J5" s="1">
        <v>122</v>
      </c>
    </row>
    <row r="6" spans="1:10" x14ac:dyDescent="0.25">
      <c r="A6" s="71"/>
      <c r="B6" s="8"/>
      <c r="C6" s="9" t="s">
        <v>42</v>
      </c>
      <c r="D6" s="8">
        <v>200</v>
      </c>
      <c r="E6" s="8">
        <v>1.45</v>
      </c>
      <c r="F6" s="8">
        <v>1.25</v>
      </c>
      <c r="G6" s="8">
        <v>17.440000000000001</v>
      </c>
      <c r="H6" s="12">
        <v>87.12</v>
      </c>
      <c r="I6" s="8">
        <v>0.65</v>
      </c>
      <c r="J6" s="1">
        <v>507</v>
      </c>
    </row>
    <row r="7" spans="1:10" x14ac:dyDescent="0.25">
      <c r="A7" s="71"/>
      <c r="C7" s="21" t="s">
        <v>90</v>
      </c>
      <c r="D7" s="22">
        <v>30</v>
      </c>
      <c r="E7" s="22">
        <v>2.25</v>
      </c>
      <c r="F7" s="22">
        <v>0.87</v>
      </c>
      <c r="G7" s="22">
        <v>15.42</v>
      </c>
      <c r="H7" s="33">
        <v>78.599999999999994</v>
      </c>
      <c r="I7" s="22">
        <v>0</v>
      </c>
      <c r="J7" s="50">
        <v>125</v>
      </c>
    </row>
    <row r="8" spans="1:10" x14ac:dyDescent="0.25">
      <c r="A8" s="71"/>
      <c r="B8" s="8"/>
      <c r="C8" s="8" t="s">
        <v>4</v>
      </c>
      <c r="D8" s="13">
        <v>8</v>
      </c>
      <c r="E8" s="1">
        <v>2.0499999999999998</v>
      </c>
      <c r="F8" s="1">
        <v>2.09</v>
      </c>
      <c r="G8" s="1">
        <v>0</v>
      </c>
      <c r="H8" s="1">
        <v>27.44</v>
      </c>
      <c r="I8" s="1">
        <v>0.06</v>
      </c>
      <c r="J8" s="1">
        <v>114</v>
      </c>
    </row>
    <row r="9" spans="1:10" x14ac:dyDescent="0.25">
      <c r="A9" s="71"/>
      <c r="B9" s="10"/>
      <c r="C9" s="10" t="s">
        <v>44</v>
      </c>
      <c r="D9" s="11">
        <f>D4+D5+D6+D7+'8 день '!D10</f>
        <v>468</v>
      </c>
      <c r="E9" s="11">
        <f>E4+E5+E6+E7+'8 день '!E10</f>
        <v>17.18</v>
      </c>
      <c r="F9" s="11">
        <f>F4+F5+F6+F7+'8 день '!F10</f>
        <v>17.100000000000001</v>
      </c>
      <c r="G9" s="11">
        <f>G4+G5+G6+G7+'8 день '!G10</f>
        <v>80.510000000000005</v>
      </c>
      <c r="H9" s="11">
        <f>H4+H5+H6+H7+'8 день '!H10</f>
        <v>548.97</v>
      </c>
      <c r="I9" s="11">
        <f>I4+I5+I6+I7+'8 день '!I10</f>
        <v>2.14</v>
      </c>
      <c r="J9" s="1"/>
    </row>
    <row r="10" spans="1:10" x14ac:dyDescent="0.25">
      <c r="A10" s="71"/>
      <c r="B10" s="9"/>
      <c r="C10" s="8"/>
      <c r="D10" s="8"/>
      <c r="E10" s="8"/>
      <c r="F10" s="8"/>
      <c r="G10" s="8"/>
      <c r="H10" s="8"/>
      <c r="I10" s="8"/>
      <c r="J10" s="1"/>
    </row>
    <row r="11" spans="1:10" ht="26.25" x14ac:dyDescent="0.25">
      <c r="A11" s="71"/>
      <c r="B11" s="23" t="s">
        <v>43</v>
      </c>
      <c r="C11" s="8" t="s">
        <v>96</v>
      </c>
      <c r="D11" s="13">
        <v>100</v>
      </c>
      <c r="E11" s="13">
        <v>0.5</v>
      </c>
      <c r="F11" s="13">
        <v>0.1</v>
      </c>
      <c r="G11" s="13">
        <v>10.1</v>
      </c>
      <c r="H11" s="13">
        <v>46</v>
      </c>
      <c r="I11" s="13">
        <v>2</v>
      </c>
      <c r="J11" s="1">
        <v>532</v>
      </c>
    </row>
    <row r="12" spans="1:10" x14ac:dyDescent="0.25">
      <c r="A12" s="71"/>
      <c r="B12" s="23"/>
      <c r="C12" s="10" t="s">
        <v>44</v>
      </c>
      <c r="D12" s="13">
        <f>D11</f>
        <v>100</v>
      </c>
      <c r="E12" s="13">
        <f t="shared" ref="E12:I12" si="0">E11</f>
        <v>0.5</v>
      </c>
      <c r="F12" s="13">
        <f t="shared" si="0"/>
        <v>0.1</v>
      </c>
      <c r="G12" s="13">
        <f t="shared" si="0"/>
        <v>10.1</v>
      </c>
      <c r="H12" s="13">
        <f t="shared" si="0"/>
        <v>46</v>
      </c>
      <c r="I12" s="13">
        <f t="shared" si="0"/>
        <v>2</v>
      </c>
      <c r="J12" s="1"/>
    </row>
    <row r="13" spans="1:10" ht="26.25" x14ac:dyDescent="0.25">
      <c r="A13" s="71"/>
      <c r="B13" s="10" t="s">
        <v>137</v>
      </c>
      <c r="C13" s="9" t="s">
        <v>148</v>
      </c>
      <c r="D13" s="8">
        <v>80</v>
      </c>
      <c r="E13" s="8">
        <v>0.89</v>
      </c>
      <c r="F13" s="8">
        <v>4.8899999999999997</v>
      </c>
      <c r="G13" s="8">
        <v>3.06</v>
      </c>
      <c r="H13" s="8">
        <v>60.61</v>
      </c>
      <c r="I13" s="8">
        <v>10.7</v>
      </c>
      <c r="J13" s="1">
        <v>24</v>
      </c>
    </row>
    <row r="14" spans="1:10" ht="39" x14ac:dyDescent="0.25">
      <c r="A14" s="71"/>
      <c r="B14" s="8"/>
      <c r="C14" s="9" t="s">
        <v>53</v>
      </c>
      <c r="D14" s="8">
        <v>220</v>
      </c>
      <c r="E14" s="8">
        <v>2.4</v>
      </c>
      <c r="F14" s="8">
        <v>2.59</v>
      </c>
      <c r="G14" s="8">
        <v>13.32</v>
      </c>
      <c r="H14" s="8">
        <v>100</v>
      </c>
      <c r="I14" s="8">
        <v>11.35</v>
      </c>
      <c r="J14" s="1">
        <v>161</v>
      </c>
    </row>
    <row r="15" spans="1:10" x14ac:dyDescent="0.25">
      <c r="A15" s="71"/>
      <c r="B15" s="8"/>
      <c r="C15" s="8" t="s">
        <v>46</v>
      </c>
      <c r="D15" s="8">
        <v>15</v>
      </c>
      <c r="E15" s="8">
        <v>4.08</v>
      </c>
      <c r="F15" s="8">
        <v>2.92</v>
      </c>
      <c r="G15" s="8">
        <v>0</v>
      </c>
      <c r="H15" s="8">
        <v>41.6</v>
      </c>
      <c r="I15" s="8">
        <v>0</v>
      </c>
      <c r="J15" s="1">
        <v>368</v>
      </c>
    </row>
    <row r="16" spans="1:10" x14ac:dyDescent="0.25">
      <c r="A16" s="71"/>
      <c r="B16" s="8"/>
      <c r="C16" s="9" t="s">
        <v>174</v>
      </c>
      <c r="D16" s="8">
        <v>80</v>
      </c>
      <c r="E16" s="8">
        <v>14.27</v>
      </c>
      <c r="F16" s="8">
        <v>0.54</v>
      </c>
      <c r="G16" s="8">
        <v>0.34</v>
      </c>
      <c r="H16" s="8">
        <v>63.26</v>
      </c>
      <c r="I16" s="8">
        <v>0.53</v>
      </c>
      <c r="J16" s="1">
        <v>343</v>
      </c>
    </row>
    <row r="17" spans="1:10" x14ac:dyDescent="0.25">
      <c r="A17" s="71"/>
      <c r="B17" s="8"/>
      <c r="C17" s="9" t="s">
        <v>66</v>
      </c>
      <c r="D17" s="8">
        <v>30</v>
      </c>
      <c r="E17" s="8">
        <v>0.32</v>
      </c>
      <c r="F17" s="8">
        <v>1.1100000000000001</v>
      </c>
      <c r="G17" s="8">
        <v>2.0699999999999998</v>
      </c>
      <c r="H17" s="8">
        <v>20.07</v>
      </c>
      <c r="I17" s="8">
        <v>0.46</v>
      </c>
      <c r="J17" s="1">
        <v>465</v>
      </c>
    </row>
    <row r="18" spans="1:10" x14ac:dyDescent="0.25">
      <c r="A18" s="71"/>
      <c r="B18" s="8"/>
      <c r="C18" s="9" t="s">
        <v>76</v>
      </c>
      <c r="D18" s="8">
        <v>150</v>
      </c>
      <c r="E18" s="8">
        <v>2.76</v>
      </c>
      <c r="F18" s="8">
        <v>7.17</v>
      </c>
      <c r="G18" s="8">
        <v>16.43</v>
      </c>
      <c r="H18" s="8">
        <v>129.54</v>
      </c>
      <c r="I18" s="8">
        <v>20.16</v>
      </c>
      <c r="J18" s="1">
        <v>438</v>
      </c>
    </row>
    <row r="19" spans="1:10" x14ac:dyDescent="0.25">
      <c r="A19" s="71"/>
      <c r="B19" s="8"/>
      <c r="C19" s="9" t="s">
        <v>77</v>
      </c>
      <c r="D19" s="8">
        <v>180</v>
      </c>
      <c r="E19" s="8">
        <v>0.3</v>
      </c>
      <c r="F19" s="8">
        <v>0.18</v>
      </c>
      <c r="G19" s="8">
        <v>19.7</v>
      </c>
      <c r="H19" s="8">
        <v>81.52</v>
      </c>
      <c r="I19" s="8">
        <v>0.25</v>
      </c>
      <c r="J19" s="1">
        <v>526</v>
      </c>
    </row>
    <row r="20" spans="1:10" x14ac:dyDescent="0.25">
      <c r="A20" s="71"/>
      <c r="B20" s="8"/>
      <c r="C20" s="9" t="s">
        <v>8</v>
      </c>
      <c r="D20" s="8">
        <v>40</v>
      </c>
      <c r="E20" s="8">
        <v>2.64</v>
      </c>
      <c r="F20" s="8">
        <v>0.48</v>
      </c>
      <c r="G20" s="8">
        <v>13.36</v>
      </c>
      <c r="H20" s="8">
        <v>69.599999999999994</v>
      </c>
      <c r="I20" s="8">
        <v>0</v>
      </c>
      <c r="J20" s="1">
        <v>123</v>
      </c>
    </row>
    <row r="21" spans="1:10" x14ac:dyDescent="0.25">
      <c r="A21" s="71"/>
      <c r="B21" s="8"/>
      <c r="C21" s="10" t="s">
        <v>44</v>
      </c>
      <c r="D21" s="11">
        <f>D13+D14+D15+D17+D16+D18+D19+D20</f>
        <v>795</v>
      </c>
      <c r="E21" s="11">
        <f t="shared" ref="E21:I21" si="1">E13+E14+E15+E17+E16+E18+E19+E20</f>
        <v>27.66</v>
      </c>
      <c r="F21" s="11">
        <f t="shared" si="1"/>
        <v>19.88</v>
      </c>
      <c r="G21" s="11">
        <f t="shared" si="1"/>
        <v>68.28</v>
      </c>
      <c r="H21" s="11">
        <f t="shared" si="1"/>
        <v>566.20000000000005</v>
      </c>
      <c r="I21" s="11">
        <f t="shared" si="1"/>
        <v>43.45</v>
      </c>
      <c r="J21" s="1"/>
    </row>
    <row r="22" spans="1:10" x14ac:dyDescent="0.25">
      <c r="A22" s="71"/>
      <c r="B22" s="8" t="s">
        <v>62</v>
      </c>
      <c r="C22" s="8" t="s">
        <v>168</v>
      </c>
      <c r="D22" s="8">
        <v>100</v>
      </c>
      <c r="E22" s="8">
        <v>2.19</v>
      </c>
      <c r="F22" s="8">
        <v>2.59</v>
      </c>
      <c r="G22" s="8">
        <v>22.04</v>
      </c>
      <c r="H22" s="8">
        <v>120.3</v>
      </c>
      <c r="I22" s="8">
        <v>0</v>
      </c>
      <c r="J22" s="1">
        <v>290</v>
      </c>
    </row>
    <row r="23" spans="1:10" x14ac:dyDescent="0.25">
      <c r="A23" s="71"/>
      <c r="B23" s="8"/>
      <c r="C23" s="8" t="s">
        <v>1</v>
      </c>
      <c r="D23" s="8">
        <v>180</v>
      </c>
      <c r="E23" s="8">
        <v>5.03</v>
      </c>
      <c r="F23" s="8">
        <v>5.74</v>
      </c>
      <c r="G23" s="8">
        <v>9.07</v>
      </c>
      <c r="H23" s="8">
        <v>108.11</v>
      </c>
      <c r="I23" s="8">
        <v>0.45</v>
      </c>
      <c r="J23" s="1">
        <v>529</v>
      </c>
    </row>
    <row r="24" spans="1:10" x14ac:dyDescent="0.25">
      <c r="A24" s="71"/>
      <c r="B24" s="8"/>
      <c r="C24" s="8" t="s">
        <v>97</v>
      </c>
      <c r="D24" s="8">
        <v>10</v>
      </c>
      <c r="E24" s="8">
        <v>0.26</v>
      </c>
      <c r="F24" s="8">
        <v>0.71</v>
      </c>
      <c r="G24" s="8">
        <v>1.58</v>
      </c>
      <c r="H24" s="8">
        <v>12.12</v>
      </c>
      <c r="I24" s="8">
        <v>0</v>
      </c>
      <c r="J24" s="1"/>
    </row>
    <row r="25" spans="1:10" x14ac:dyDescent="0.25">
      <c r="A25" s="71"/>
      <c r="B25" s="8"/>
      <c r="C25" s="8" t="s">
        <v>81</v>
      </c>
      <c r="D25" s="8">
        <v>60</v>
      </c>
      <c r="E25" s="8">
        <v>0.24</v>
      </c>
      <c r="F25" s="8">
        <v>0.24</v>
      </c>
      <c r="G25" s="8">
        <v>6.24</v>
      </c>
      <c r="H25" s="8">
        <v>27</v>
      </c>
      <c r="I25" s="8">
        <v>6</v>
      </c>
      <c r="J25" s="1">
        <v>126</v>
      </c>
    </row>
    <row r="26" spans="1:10" x14ac:dyDescent="0.25">
      <c r="A26" s="71"/>
      <c r="B26" s="8"/>
      <c r="C26" s="10" t="s">
        <v>44</v>
      </c>
      <c r="D26" s="11">
        <f>D22+D23+D24+D25</f>
        <v>350</v>
      </c>
      <c r="E26" s="11">
        <f>E23+E24+E25</f>
        <v>5.53</v>
      </c>
      <c r="F26" s="11">
        <f t="shared" ref="F26:I26" si="2">F23+F24+F25</f>
        <v>6.69</v>
      </c>
      <c r="G26" s="11">
        <f t="shared" si="2"/>
        <v>16.89</v>
      </c>
      <c r="H26" s="11">
        <f t="shared" si="2"/>
        <v>147.23000000000002</v>
      </c>
      <c r="I26" s="11">
        <f t="shared" si="2"/>
        <v>6.45</v>
      </c>
      <c r="J26" s="1"/>
    </row>
    <row r="27" spans="1:10" x14ac:dyDescent="0.25">
      <c r="A27" s="71"/>
      <c r="B27" s="8"/>
      <c r="C27" s="10" t="s">
        <v>48</v>
      </c>
      <c r="D27" s="13">
        <f>D9+D12+D21+D26</f>
        <v>1713</v>
      </c>
      <c r="E27" s="13">
        <f t="shared" ref="E27:I27" si="3">E9+E12+E21+E26</f>
        <v>50.870000000000005</v>
      </c>
      <c r="F27" s="13">
        <f t="shared" si="3"/>
        <v>43.769999999999996</v>
      </c>
      <c r="G27" s="13">
        <f t="shared" si="3"/>
        <v>175.77999999999997</v>
      </c>
      <c r="H27" s="13">
        <f t="shared" si="3"/>
        <v>1308.4000000000001</v>
      </c>
      <c r="I27" s="13">
        <f t="shared" si="3"/>
        <v>54.040000000000006</v>
      </c>
      <c r="J27" s="1"/>
    </row>
    <row r="28" spans="1:10" x14ac:dyDescent="0.25">
      <c r="A28" s="71"/>
      <c r="B28" s="8"/>
      <c r="C28" s="8"/>
      <c r="D28" s="13"/>
      <c r="E28" s="13"/>
      <c r="F28" s="13"/>
      <c r="G28" s="13"/>
      <c r="H28" s="13"/>
      <c r="I28" s="13"/>
      <c r="J28" s="1"/>
    </row>
    <row r="29" spans="1:10" x14ac:dyDescent="0.25">
      <c r="A29" s="83"/>
      <c r="B29" s="8"/>
      <c r="C29" s="8"/>
      <c r="D29" s="8"/>
      <c r="E29" s="8"/>
      <c r="F29" s="8"/>
      <c r="G29" s="8"/>
      <c r="H29" s="8"/>
      <c r="I29" s="8"/>
      <c r="J29" s="1"/>
    </row>
  </sheetData>
  <mergeCells count="8">
    <mergeCell ref="I1:I2"/>
    <mergeCell ref="A4:A29"/>
    <mergeCell ref="A1:A3"/>
    <mergeCell ref="B1:B3"/>
    <mergeCell ref="C1:C3"/>
    <mergeCell ref="D1:D2"/>
    <mergeCell ref="E1:G1"/>
    <mergeCell ref="H1:H2"/>
  </mergeCells>
  <pageMargins left="0.25" right="0.25" top="0.75" bottom="0.75" header="0.3" footer="0.3"/>
  <pageSetup paperSize="9" orientation="landscape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79"/>
  <sheetViews>
    <sheetView tabSelected="1" workbookViewId="0">
      <selection activeCell="K69" sqref="K69"/>
    </sheetView>
  </sheetViews>
  <sheetFormatPr defaultRowHeight="15" x14ac:dyDescent="0.25"/>
  <cols>
    <col min="1" max="1" width="27.28515625" customWidth="1"/>
    <col min="2" max="2" width="10" customWidth="1"/>
    <col min="3" max="3" width="8.28515625" customWidth="1"/>
    <col min="4" max="4" width="9.28515625" customWidth="1"/>
    <col min="5" max="5" width="10.28515625" customWidth="1"/>
    <col min="6" max="6" width="15.7109375" customWidth="1"/>
    <col min="7" max="7" width="13.28515625" customWidth="1"/>
  </cols>
  <sheetData>
    <row r="1" spans="1:7" ht="20.25" x14ac:dyDescent="0.3">
      <c r="A1" s="72" t="s">
        <v>23</v>
      </c>
      <c r="B1" s="72"/>
      <c r="C1" s="72"/>
      <c r="D1" s="72"/>
      <c r="E1" s="72"/>
      <c r="F1" s="72"/>
      <c r="G1" s="72"/>
    </row>
    <row r="2" spans="1:7" ht="18.75" x14ac:dyDescent="0.3">
      <c r="A2" s="73" t="s">
        <v>11</v>
      </c>
      <c r="B2" s="76" t="s">
        <v>13</v>
      </c>
      <c r="C2" s="78" t="s">
        <v>14</v>
      </c>
      <c r="D2" s="79"/>
      <c r="E2" s="79"/>
      <c r="F2" s="76" t="s">
        <v>15</v>
      </c>
      <c r="G2" s="85" t="s">
        <v>16</v>
      </c>
    </row>
    <row r="3" spans="1:7" ht="18.75" x14ac:dyDescent="0.3">
      <c r="A3" s="74"/>
      <c r="B3" s="77"/>
      <c r="C3" s="44" t="s">
        <v>17</v>
      </c>
      <c r="D3" s="44" t="s">
        <v>18</v>
      </c>
      <c r="E3" s="34" t="s">
        <v>19</v>
      </c>
      <c r="F3" s="77"/>
      <c r="G3" s="86"/>
    </row>
    <row r="4" spans="1:7" ht="18.75" x14ac:dyDescent="0.3">
      <c r="A4" s="75"/>
      <c r="B4" s="35" t="s">
        <v>21</v>
      </c>
      <c r="C4" s="35" t="s">
        <v>21</v>
      </c>
      <c r="D4" s="35" t="s">
        <v>21</v>
      </c>
      <c r="E4" s="35" t="s">
        <v>21</v>
      </c>
      <c r="F4" s="35" t="s">
        <v>21</v>
      </c>
      <c r="G4" s="35" t="s">
        <v>21</v>
      </c>
    </row>
    <row r="5" spans="1:7" s="7" customFormat="1" ht="12.75" x14ac:dyDescent="0.2">
      <c r="A5" s="10" t="s">
        <v>24</v>
      </c>
      <c r="B5" s="8"/>
      <c r="C5" s="8"/>
      <c r="D5" s="8"/>
      <c r="E5" s="8"/>
      <c r="F5" s="8"/>
      <c r="G5" s="8"/>
    </row>
    <row r="6" spans="1:7" s="7" customFormat="1" ht="12.75" x14ac:dyDescent="0.2">
      <c r="A6" s="8" t="s">
        <v>25</v>
      </c>
      <c r="B6" s="11">
        <v>480</v>
      </c>
      <c r="C6" s="11">
        <v>14.02</v>
      </c>
      <c r="D6" s="11">
        <v>12.459999999999997</v>
      </c>
      <c r="E6" s="11">
        <v>80.180000000000007</v>
      </c>
      <c r="F6" s="11">
        <v>491.99</v>
      </c>
      <c r="G6" s="11">
        <v>1.65</v>
      </c>
    </row>
    <row r="7" spans="1:7" s="7" customFormat="1" ht="12.75" x14ac:dyDescent="0.2">
      <c r="A7" s="8" t="s">
        <v>26</v>
      </c>
      <c r="B7" s="13">
        <v>100</v>
      </c>
      <c r="C7" s="13">
        <v>0.5</v>
      </c>
      <c r="D7" s="13">
        <v>0.1</v>
      </c>
      <c r="E7" s="13">
        <v>10.1</v>
      </c>
      <c r="F7" s="13">
        <v>46</v>
      </c>
      <c r="G7" s="13">
        <v>2</v>
      </c>
    </row>
    <row r="8" spans="1:7" s="7" customFormat="1" ht="12.75" x14ac:dyDescent="0.2">
      <c r="A8" s="8" t="s">
        <v>27</v>
      </c>
      <c r="B8" s="13">
        <v>780</v>
      </c>
      <c r="C8" s="13">
        <v>25.419999999999998</v>
      </c>
      <c r="D8" s="13">
        <v>34.659999999999997</v>
      </c>
      <c r="E8" s="13">
        <v>80.690000000000012</v>
      </c>
      <c r="F8" s="13">
        <v>747.08</v>
      </c>
      <c r="G8" s="13">
        <v>27.75</v>
      </c>
    </row>
    <row r="9" spans="1:7" s="7" customFormat="1" ht="12.75" x14ac:dyDescent="0.2">
      <c r="A9" s="8" t="s">
        <v>28</v>
      </c>
      <c r="B9" s="8">
        <v>320</v>
      </c>
      <c r="C9" s="8">
        <v>15</v>
      </c>
      <c r="D9" s="8">
        <v>11.65</v>
      </c>
      <c r="E9" s="8">
        <v>58.95</v>
      </c>
      <c r="F9" s="8">
        <v>407.91999999999996</v>
      </c>
      <c r="G9" s="8">
        <v>7.2</v>
      </c>
    </row>
    <row r="10" spans="1:7" s="7" customFormat="1" ht="12.75" x14ac:dyDescent="0.2">
      <c r="A10" s="11" t="s">
        <v>149</v>
      </c>
      <c r="B10" s="11">
        <v>1680</v>
      </c>
      <c r="C10" s="11">
        <v>54.94</v>
      </c>
      <c r="D10" s="11">
        <v>58.86999999999999</v>
      </c>
      <c r="E10" s="11">
        <v>229.92000000000002</v>
      </c>
      <c r="F10" s="11">
        <v>1692.9900000000002</v>
      </c>
      <c r="G10" s="11">
        <v>38.6</v>
      </c>
    </row>
    <row r="11" spans="1:7" s="7" customFormat="1" ht="12.75" hidden="1" x14ac:dyDescent="0.2">
      <c r="A11" s="8"/>
      <c r="B11" s="8"/>
      <c r="C11" s="8"/>
      <c r="D11" s="8"/>
      <c r="E11" s="8"/>
      <c r="F11" s="8"/>
      <c r="G11" s="8"/>
    </row>
    <row r="12" spans="1:7" s="7" customFormat="1" ht="12.75" x14ac:dyDescent="0.2">
      <c r="A12" s="10" t="s">
        <v>29</v>
      </c>
      <c r="B12" s="8"/>
      <c r="C12" s="8"/>
      <c r="D12" s="8"/>
      <c r="E12" s="8"/>
      <c r="F12" s="8"/>
      <c r="G12" s="8"/>
    </row>
    <row r="13" spans="1:7" s="7" customFormat="1" ht="12.75" x14ac:dyDescent="0.2">
      <c r="A13" s="8" t="s">
        <v>25</v>
      </c>
      <c r="B13" s="13">
        <v>460</v>
      </c>
      <c r="C13" s="13">
        <v>39.410000000000004</v>
      </c>
      <c r="D13" s="13">
        <v>24.959999999999997</v>
      </c>
      <c r="E13" s="13">
        <v>87.6</v>
      </c>
      <c r="F13" s="13">
        <v>735.5</v>
      </c>
      <c r="G13" s="13">
        <v>1.46</v>
      </c>
    </row>
    <row r="14" spans="1:7" s="7" customFormat="1" ht="12.75" x14ac:dyDescent="0.2">
      <c r="A14" s="8" t="s">
        <v>26</v>
      </c>
      <c r="B14" s="13">
        <v>100</v>
      </c>
      <c r="C14" s="13">
        <v>0.5</v>
      </c>
      <c r="D14" s="13">
        <v>0.1</v>
      </c>
      <c r="E14" s="13">
        <v>10.1</v>
      </c>
      <c r="F14" s="13">
        <v>46</v>
      </c>
      <c r="G14" s="13">
        <v>2</v>
      </c>
    </row>
    <row r="15" spans="1:7" s="7" customFormat="1" ht="12.75" x14ac:dyDescent="0.2">
      <c r="A15" s="8" t="s">
        <v>27</v>
      </c>
      <c r="B15" s="13">
        <v>790</v>
      </c>
      <c r="C15" s="13">
        <v>23.939999999999998</v>
      </c>
      <c r="D15" s="13">
        <v>24.42</v>
      </c>
      <c r="E15" s="13">
        <v>116.05999999999999</v>
      </c>
      <c r="F15" s="13">
        <v>641.66</v>
      </c>
      <c r="G15" s="13">
        <v>50.059999999999995</v>
      </c>
    </row>
    <row r="16" spans="1:7" s="7" customFormat="1" ht="12.75" x14ac:dyDescent="0.2">
      <c r="A16" s="8" t="s">
        <v>28</v>
      </c>
      <c r="B16" s="13">
        <v>300</v>
      </c>
      <c r="C16" s="13">
        <v>8.19</v>
      </c>
      <c r="D16" s="13">
        <v>8.5</v>
      </c>
      <c r="E16" s="13">
        <v>46.32</v>
      </c>
      <c r="F16" s="13">
        <v>293.52</v>
      </c>
      <c r="G16" s="13">
        <v>6.5</v>
      </c>
    </row>
    <row r="17" spans="1:8" s="7" customFormat="1" ht="12.75" x14ac:dyDescent="0.2">
      <c r="A17" s="11" t="s">
        <v>150</v>
      </c>
      <c r="B17" s="11">
        <f>B13+B14+B15+B16</f>
        <v>1650</v>
      </c>
      <c r="C17" s="11">
        <f t="shared" ref="C17:G17" si="0">C13+C14+C15+C16</f>
        <v>72.040000000000006</v>
      </c>
      <c r="D17" s="11">
        <f t="shared" si="0"/>
        <v>57.980000000000004</v>
      </c>
      <c r="E17" s="11">
        <f t="shared" si="0"/>
        <v>260.08</v>
      </c>
      <c r="F17" s="11">
        <f t="shared" si="0"/>
        <v>1716.6799999999998</v>
      </c>
      <c r="G17" s="11">
        <f t="shared" si="0"/>
        <v>60.019999999999996</v>
      </c>
    </row>
    <row r="18" spans="1:8" s="7" customFormat="1" ht="12.75" hidden="1" x14ac:dyDescent="0.2">
      <c r="A18" s="8"/>
      <c r="B18" s="8"/>
      <c r="C18" s="8"/>
      <c r="D18" s="8"/>
      <c r="E18" s="8"/>
      <c r="F18" s="8"/>
      <c r="G18" s="8"/>
    </row>
    <row r="19" spans="1:8" s="7" customFormat="1" ht="12.75" x14ac:dyDescent="0.2">
      <c r="A19" s="10" t="s">
        <v>30</v>
      </c>
      <c r="B19" s="8"/>
      <c r="C19" s="8"/>
      <c r="D19" s="8"/>
      <c r="E19" s="8"/>
      <c r="F19" s="8"/>
      <c r="G19" s="8"/>
    </row>
    <row r="20" spans="1:8" s="7" customFormat="1" ht="12.75" x14ac:dyDescent="0.2">
      <c r="A20" s="8" t="s">
        <v>25</v>
      </c>
      <c r="B20" s="13">
        <f>' 3день37'!D9</f>
        <v>468</v>
      </c>
      <c r="C20" s="13">
        <f>' 3день37'!E9</f>
        <v>25.26</v>
      </c>
      <c r="D20" s="13">
        <f>' 3день37'!F9</f>
        <v>30.91</v>
      </c>
      <c r="E20" s="13">
        <f>' 3день37'!G9</f>
        <v>52.3</v>
      </c>
      <c r="F20" s="13">
        <f>' 3день37'!H9</f>
        <v>589.44000000000005</v>
      </c>
      <c r="G20" s="13">
        <f>' 3день37'!I9</f>
        <v>0.71</v>
      </c>
    </row>
    <row r="21" spans="1:8" s="7" customFormat="1" ht="12.75" x14ac:dyDescent="0.2">
      <c r="A21" s="8" t="s">
        <v>26</v>
      </c>
      <c r="B21" s="13">
        <v>100</v>
      </c>
      <c r="C21" s="13">
        <v>0.5</v>
      </c>
      <c r="D21" s="13">
        <v>0.1</v>
      </c>
      <c r="E21" s="13">
        <v>10.1</v>
      </c>
      <c r="F21" s="13">
        <v>46</v>
      </c>
      <c r="G21" s="13">
        <v>2</v>
      </c>
    </row>
    <row r="22" spans="1:8" s="7" customFormat="1" ht="12.75" x14ac:dyDescent="0.2">
      <c r="A22" s="8" t="s">
        <v>27</v>
      </c>
      <c r="B22" s="13">
        <f>' 3день37'!D20</f>
        <v>793</v>
      </c>
      <c r="C22" s="13">
        <f>' 3день37'!E20</f>
        <v>32.589999999999996</v>
      </c>
      <c r="D22" s="13">
        <f>' 3день37'!F20</f>
        <v>32.83</v>
      </c>
      <c r="E22" s="13">
        <f>' 3день37'!G20</f>
        <v>69.88</v>
      </c>
      <c r="F22" s="13">
        <f>' 3день37'!H20</f>
        <v>713.66</v>
      </c>
      <c r="G22" s="13">
        <f>' 3день37'!I20</f>
        <v>38.984000000000002</v>
      </c>
    </row>
    <row r="23" spans="1:8" s="7" customFormat="1" ht="12.75" x14ac:dyDescent="0.2">
      <c r="A23" s="8" t="s">
        <v>28</v>
      </c>
      <c r="B23" s="13">
        <v>320</v>
      </c>
      <c r="C23" s="13">
        <v>14.38</v>
      </c>
      <c r="D23" s="13">
        <v>8.3000000000000007</v>
      </c>
      <c r="E23" s="13">
        <v>79.52</v>
      </c>
      <c r="F23" s="13">
        <v>457.63</v>
      </c>
      <c r="G23" s="13">
        <v>7.2</v>
      </c>
    </row>
    <row r="24" spans="1:8" s="7" customFormat="1" ht="12.75" x14ac:dyDescent="0.2">
      <c r="A24" s="11" t="s">
        <v>151</v>
      </c>
      <c r="B24" s="11">
        <f>B20+B21+B22+B23</f>
        <v>1681</v>
      </c>
      <c r="C24" s="11">
        <f t="shared" ref="C24:G24" si="1">C20+C21+C22+C23</f>
        <v>72.72999999999999</v>
      </c>
      <c r="D24" s="11">
        <f t="shared" si="1"/>
        <v>72.14</v>
      </c>
      <c r="E24" s="11">
        <f t="shared" si="1"/>
        <v>211.8</v>
      </c>
      <c r="F24" s="11">
        <f t="shared" si="1"/>
        <v>1806.73</v>
      </c>
      <c r="G24" s="11">
        <f t="shared" si="1"/>
        <v>48.894000000000005</v>
      </c>
    </row>
    <row r="25" spans="1:8" s="7" customFormat="1" ht="12.75" hidden="1" x14ac:dyDescent="0.2">
      <c r="A25" s="8"/>
      <c r="B25" s="8"/>
      <c r="C25" s="8"/>
      <c r="D25" s="8"/>
      <c r="E25" s="8"/>
      <c r="F25" s="8"/>
      <c r="G25" s="8"/>
    </row>
    <row r="26" spans="1:8" s="7" customFormat="1" ht="12.75" x14ac:dyDescent="0.2">
      <c r="A26" s="10" t="s">
        <v>31</v>
      </c>
      <c r="B26" s="8"/>
      <c r="C26" s="8"/>
      <c r="D26" s="8"/>
      <c r="E26" s="8"/>
      <c r="F26" s="8"/>
      <c r="G26" s="8"/>
    </row>
    <row r="27" spans="1:8" s="7" customFormat="1" ht="12.75" x14ac:dyDescent="0.2">
      <c r="A27" s="8" t="s">
        <v>25</v>
      </c>
      <c r="B27" s="13">
        <v>473</v>
      </c>
      <c r="C27" s="13">
        <v>16.150000000000002</v>
      </c>
      <c r="D27" s="13">
        <v>13.26</v>
      </c>
      <c r="E27" s="13">
        <v>86.009999999999991</v>
      </c>
      <c r="F27" s="13">
        <v>531.72</v>
      </c>
      <c r="G27" s="13">
        <v>1.6400000000000001</v>
      </c>
    </row>
    <row r="28" spans="1:8" s="7" customFormat="1" ht="12.75" x14ac:dyDescent="0.2">
      <c r="A28" s="8" t="s">
        <v>26</v>
      </c>
      <c r="B28" s="13">
        <v>100</v>
      </c>
      <c r="C28" s="13">
        <v>0.5</v>
      </c>
      <c r="D28" s="13">
        <v>0.1</v>
      </c>
      <c r="E28" s="13">
        <v>10.1</v>
      </c>
      <c r="F28" s="13">
        <v>46</v>
      </c>
      <c r="G28" s="13">
        <v>2</v>
      </c>
      <c r="H28" s="47"/>
    </row>
    <row r="29" spans="1:8" s="7" customFormat="1" ht="12.75" x14ac:dyDescent="0.2">
      <c r="A29" s="8" t="s">
        <v>27</v>
      </c>
      <c r="B29" s="13">
        <v>775</v>
      </c>
      <c r="C29" s="13">
        <v>27.53</v>
      </c>
      <c r="D29" s="13">
        <v>17.87</v>
      </c>
      <c r="E29" s="13">
        <v>72.429999999999993</v>
      </c>
      <c r="F29" s="13">
        <v>633.61</v>
      </c>
      <c r="G29" s="13">
        <v>23.060000000000002</v>
      </c>
    </row>
    <row r="30" spans="1:8" s="7" customFormat="1" ht="12.75" x14ac:dyDescent="0.2">
      <c r="A30" s="8" t="s">
        <v>28</v>
      </c>
      <c r="B30" s="8">
        <f>'4 день 3-7'!D25</f>
        <v>300</v>
      </c>
      <c r="C30" s="8">
        <f>'4 день 3-7'!E25</f>
        <v>8.83</v>
      </c>
      <c r="D30" s="8">
        <f>'4 день 3-7'!F25</f>
        <v>10.540000000000001</v>
      </c>
      <c r="E30" s="8">
        <f>'4 день 3-7'!G25</f>
        <v>46.080000000000005</v>
      </c>
      <c r="F30" s="8">
        <f>'4 день 3-7'!H25</f>
        <v>313.92</v>
      </c>
      <c r="G30" s="8">
        <f>'4 день 3-7'!I23</f>
        <v>0</v>
      </c>
    </row>
    <row r="31" spans="1:8" s="7" customFormat="1" ht="12.75" x14ac:dyDescent="0.2">
      <c r="A31" s="48" t="s">
        <v>152</v>
      </c>
      <c r="B31" s="11">
        <f>B27+B28+B29+B30</f>
        <v>1648</v>
      </c>
      <c r="C31" s="11">
        <f t="shared" ref="C31:G31" si="2">C27+C28+C29+C30</f>
        <v>53.010000000000005</v>
      </c>
      <c r="D31" s="11">
        <f t="shared" si="2"/>
        <v>41.77</v>
      </c>
      <c r="E31" s="11">
        <f t="shared" si="2"/>
        <v>214.61999999999998</v>
      </c>
      <c r="F31" s="11">
        <f t="shared" si="2"/>
        <v>1525.25</v>
      </c>
      <c r="G31" s="11">
        <f t="shared" si="2"/>
        <v>26.700000000000003</v>
      </c>
    </row>
    <row r="32" spans="1:8" s="7" customFormat="1" ht="12.75" hidden="1" x14ac:dyDescent="0.2">
      <c r="A32" s="8"/>
      <c r="B32" s="8"/>
      <c r="C32" s="8"/>
      <c r="D32" s="8"/>
      <c r="E32" s="8"/>
      <c r="F32" s="8"/>
      <c r="G32" s="8"/>
    </row>
    <row r="33" spans="1:7" s="7" customFormat="1" ht="12.75" x14ac:dyDescent="0.2">
      <c r="A33" s="10" t="s">
        <v>32</v>
      </c>
      <c r="B33" s="8"/>
      <c r="C33" s="8"/>
      <c r="D33" s="8"/>
      <c r="E33" s="8"/>
      <c r="F33" s="8"/>
      <c r="G33" s="8"/>
    </row>
    <row r="34" spans="1:7" s="7" customFormat="1" ht="12.75" x14ac:dyDescent="0.2">
      <c r="A34" s="8" t="s">
        <v>25</v>
      </c>
      <c r="B34" s="13">
        <v>468</v>
      </c>
      <c r="C34" s="13">
        <v>16.61</v>
      </c>
      <c r="D34" s="13">
        <v>10.9</v>
      </c>
      <c r="E34" s="13">
        <v>92.52</v>
      </c>
      <c r="F34" s="13">
        <v>538.55000000000007</v>
      </c>
      <c r="G34" s="13">
        <v>2.08</v>
      </c>
    </row>
    <row r="35" spans="1:7" s="7" customFormat="1" ht="12.75" x14ac:dyDescent="0.2">
      <c r="A35" s="8" t="s">
        <v>26</v>
      </c>
      <c r="B35" s="13">
        <v>100</v>
      </c>
      <c r="C35" s="13">
        <v>0.5</v>
      </c>
      <c r="D35" s="13">
        <v>0.1</v>
      </c>
      <c r="E35" s="13">
        <v>10.1</v>
      </c>
      <c r="F35" s="13">
        <v>46</v>
      </c>
      <c r="G35" s="13">
        <v>2</v>
      </c>
    </row>
    <row r="36" spans="1:7" s="7" customFormat="1" ht="12.75" x14ac:dyDescent="0.2">
      <c r="A36" s="8" t="s">
        <v>27</v>
      </c>
      <c r="B36" s="13">
        <f>'5 день 3-7'!D21</f>
        <v>773</v>
      </c>
      <c r="C36" s="13">
        <f>'5 день 3-7'!E21</f>
        <v>22.77</v>
      </c>
      <c r="D36" s="13">
        <f>'5 день 3-7'!F21</f>
        <v>24.41</v>
      </c>
      <c r="E36" s="13">
        <f>'5 день 3-7'!G21</f>
        <v>119.17</v>
      </c>
      <c r="F36" s="13">
        <f>'5 день 3-7'!H21</f>
        <v>615.65000000000009</v>
      </c>
      <c r="G36" s="13">
        <f>'5 день 3-7'!I21</f>
        <v>74.31</v>
      </c>
    </row>
    <row r="37" spans="1:7" s="7" customFormat="1" ht="12.75" x14ac:dyDescent="0.2">
      <c r="A37" s="8" t="s">
        <v>28</v>
      </c>
      <c r="B37" s="13">
        <f>'5 день 3-7'!D26</f>
        <v>320</v>
      </c>
      <c r="C37" s="13">
        <f>'5 день 3-7'!E26</f>
        <v>15.1</v>
      </c>
      <c r="D37" s="13">
        <f>'5 день 3-7'!F26</f>
        <v>10.49</v>
      </c>
      <c r="E37" s="13">
        <f>'5 день 3-7'!G26</f>
        <v>58.9</v>
      </c>
      <c r="F37" s="13">
        <f>'5 день 3-7'!H26</f>
        <v>397.64</v>
      </c>
      <c r="G37" s="13">
        <f>'5 день 3-7'!I26</f>
        <v>7.2</v>
      </c>
    </row>
    <row r="38" spans="1:7" s="7" customFormat="1" ht="12.75" x14ac:dyDescent="0.2">
      <c r="A38" s="48" t="s">
        <v>153</v>
      </c>
      <c r="B38" s="11">
        <f>B34+B35+B36+B37</f>
        <v>1661</v>
      </c>
      <c r="C38" s="11">
        <f t="shared" ref="C38:G38" si="3">C34+C35+C36+C37</f>
        <v>54.98</v>
      </c>
      <c r="D38" s="11">
        <f t="shared" si="3"/>
        <v>45.9</v>
      </c>
      <c r="E38" s="11">
        <f t="shared" si="3"/>
        <v>280.69</v>
      </c>
      <c r="F38" s="11">
        <f t="shared" si="3"/>
        <v>1597.8400000000001</v>
      </c>
      <c r="G38" s="11">
        <f t="shared" si="3"/>
        <v>85.59</v>
      </c>
    </row>
    <row r="39" spans="1:7" s="7" customFormat="1" ht="12.75" x14ac:dyDescent="0.2">
      <c r="A39" s="8"/>
      <c r="B39" s="8"/>
      <c r="C39" s="8"/>
      <c r="D39" s="8"/>
      <c r="E39" s="8"/>
      <c r="F39" s="8"/>
      <c r="G39" s="8"/>
    </row>
    <row r="40" spans="1:7" s="7" customFormat="1" ht="12.75" x14ac:dyDescent="0.2">
      <c r="A40" s="10" t="s">
        <v>33</v>
      </c>
      <c r="B40" s="8"/>
      <c r="C40" s="8"/>
      <c r="D40" s="8"/>
      <c r="E40" s="8"/>
      <c r="F40" s="8"/>
      <c r="G40" s="8"/>
    </row>
    <row r="41" spans="1:7" s="7" customFormat="1" ht="12.75" x14ac:dyDescent="0.2">
      <c r="A41" s="8" t="s">
        <v>25</v>
      </c>
      <c r="B41" s="13">
        <v>468</v>
      </c>
      <c r="C41" s="13">
        <v>15.189999999999998</v>
      </c>
      <c r="D41" s="13">
        <v>13.43</v>
      </c>
      <c r="E41" s="13">
        <v>76.45</v>
      </c>
      <c r="F41" s="13">
        <v>490.84999999999997</v>
      </c>
      <c r="G41" s="13">
        <v>2.2400000000000002</v>
      </c>
    </row>
    <row r="42" spans="1:7" s="7" customFormat="1" ht="12.75" x14ac:dyDescent="0.2">
      <c r="A42" s="8" t="s">
        <v>26</v>
      </c>
      <c r="B42" s="13">
        <v>100</v>
      </c>
      <c r="C42" s="13">
        <v>0.5</v>
      </c>
      <c r="D42" s="13">
        <v>0.1</v>
      </c>
      <c r="E42" s="13">
        <v>10.1</v>
      </c>
      <c r="F42" s="13">
        <v>46</v>
      </c>
      <c r="G42" s="13">
        <v>2</v>
      </c>
    </row>
    <row r="43" spans="1:7" s="7" customFormat="1" ht="12.75" x14ac:dyDescent="0.2">
      <c r="A43" s="8" t="s">
        <v>27</v>
      </c>
      <c r="B43" s="13">
        <v>793</v>
      </c>
      <c r="C43" s="13">
        <v>26.37</v>
      </c>
      <c r="D43" s="13">
        <v>29.640000000000004</v>
      </c>
      <c r="E43" s="13">
        <v>77.05</v>
      </c>
      <c r="F43" s="13">
        <v>694.71</v>
      </c>
      <c r="G43" s="13">
        <v>21.7</v>
      </c>
    </row>
    <row r="44" spans="1:7" s="7" customFormat="1" ht="12.75" x14ac:dyDescent="0.2">
      <c r="A44" s="8" t="s">
        <v>28</v>
      </c>
      <c r="B44" s="13">
        <f>'6 день 3-7'!D26</f>
        <v>320</v>
      </c>
      <c r="C44" s="13">
        <f>'6 день 3-7'!E26</f>
        <v>9.51</v>
      </c>
      <c r="D44" s="13">
        <f>'6 день 3-7'!F26</f>
        <v>6.37</v>
      </c>
      <c r="E44" s="13">
        <f>'6 день 3-7'!G26</f>
        <v>56.660000000000004</v>
      </c>
      <c r="F44" s="13">
        <f>'6 день 3-7'!H26</f>
        <v>320.87</v>
      </c>
      <c r="G44" s="13">
        <f>'6 день 3-7'!I26</f>
        <v>7.55</v>
      </c>
    </row>
    <row r="45" spans="1:7" s="7" customFormat="1" ht="12.75" x14ac:dyDescent="0.2">
      <c r="A45" s="48" t="s">
        <v>154</v>
      </c>
      <c r="B45" s="11">
        <f>B41+B42+B43+B44</f>
        <v>1681</v>
      </c>
      <c r="C45" s="11">
        <f t="shared" ref="C45:G45" si="4">C41+C42+C43+C44</f>
        <v>51.57</v>
      </c>
      <c r="D45" s="11">
        <f t="shared" si="4"/>
        <v>49.54</v>
      </c>
      <c r="E45" s="11">
        <f t="shared" si="4"/>
        <v>220.26</v>
      </c>
      <c r="F45" s="11">
        <f t="shared" si="4"/>
        <v>1552.4299999999998</v>
      </c>
      <c r="G45" s="11">
        <f t="shared" si="4"/>
        <v>33.489999999999995</v>
      </c>
    </row>
    <row r="46" spans="1:7" s="7" customFormat="1" ht="12.75" x14ac:dyDescent="0.2">
      <c r="A46" s="8"/>
      <c r="B46" s="8"/>
      <c r="C46" s="8"/>
      <c r="D46" s="8"/>
      <c r="E46" s="8"/>
      <c r="F46" s="8"/>
      <c r="G46" s="8"/>
    </row>
    <row r="47" spans="1:7" s="7" customFormat="1" ht="12.75" x14ac:dyDescent="0.2">
      <c r="A47" s="10" t="s">
        <v>34</v>
      </c>
      <c r="B47" s="8"/>
      <c r="C47" s="8"/>
      <c r="D47" s="8"/>
      <c r="E47" s="8"/>
      <c r="F47" s="8"/>
      <c r="G47" s="8"/>
    </row>
    <row r="48" spans="1:7" s="7" customFormat="1" ht="12.75" x14ac:dyDescent="0.2">
      <c r="A48" s="8" t="s">
        <v>25</v>
      </c>
      <c r="B48" s="13">
        <f>'7 день 3-7'!D9</f>
        <v>460</v>
      </c>
      <c r="C48" s="13">
        <f>'7 день 3-7'!E9</f>
        <v>38.200000000000003</v>
      </c>
      <c r="D48" s="13">
        <f>'7 день 3-7'!F9</f>
        <v>24.529999999999998</v>
      </c>
      <c r="E48" s="13">
        <f>'7 день 3-7'!G9</f>
        <v>79</v>
      </c>
      <c r="F48" s="13">
        <f>'7 день 3-7'!H9</f>
        <v>692.39</v>
      </c>
      <c r="G48" s="13">
        <f>'7 день 3-7'!I9</f>
        <v>0.92999999999999994</v>
      </c>
    </row>
    <row r="49" spans="1:8" s="7" customFormat="1" ht="12.75" x14ac:dyDescent="0.2">
      <c r="A49" s="8" t="s">
        <v>26</v>
      </c>
      <c r="B49" s="13">
        <f>'7 день 3-7'!D12</f>
        <v>100</v>
      </c>
      <c r="C49" s="13">
        <f>'7 день 3-7'!E12</f>
        <v>0.5</v>
      </c>
      <c r="D49" s="13">
        <f>'7 день 3-7'!F12</f>
        <v>0.1</v>
      </c>
      <c r="E49" s="13">
        <f>'7 день 3-7'!G12</f>
        <v>10.1</v>
      </c>
      <c r="F49" s="13">
        <f>'7 день 3-7'!H12</f>
        <v>46</v>
      </c>
      <c r="G49" s="13">
        <f>'7 день 3-7'!I12</f>
        <v>2</v>
      </c>
      <c r="H49" s="49"/>
    </row>
    <row r="50" spans="1:8" s="7" customFormat="1" ht="12.75" x14ac:dyDescent="0.2">
      <c r="A50" s="8" t="s">
        <v>27</v>
      </c>
      <c r="B50" s="13">
        <f>'7 день 3-7'!D21</f>
        <v>793</v>
      </c>
      <c r="C50" s="13">
        <f>'7 день 3-7'!E21</f>
        <v>23.650000000000002</v>
      </c>
      <c r="D50" s="13">
        <f>'7 день 3-7'!F21</f>
        <v>25.619999999999997</v>
      </c>
      <c r="E50" s="13">
        <f>'7 день 3-7'!G21</f>
        <v>92.49</v>
      </c>
      <c r="F50" s="13">
        <f>'7 день 3-7'!H21</f>
        <v>711.65000000000009</v>
      </c>
      <c r="G50" s="13">
        <f>'7 день 3-7'!I21</f>
        <v>44.210000000000008</v>
      </c>
    </row>
    <row r="51" spans="1:8" s="7" customFormat="1" ht="12.75" x14ac:dyDescent="0.2">
      <c r="A51" s="8" t="s">
        <v>28</v>
      </c>
      <c r="B51" s="13">
        <f>'7 день 3-7'!D26</f>
        <v>320</v>
      </c>
      <c r="C51" s="13">
        <f>'7 день 3-7'!E26</f>
        <v>10.530000000000001</v>
      </c>
      <c r="D51" s="13">
        <f>'7 день 3-7'!F26</f>
        <v>8.76</v>
      </c>
      <c r="E51" s="13">
        <f>'7 день 3-7'!G26</f>
        <v>44.71</v>
      </c>
      <c r="F51" s="13">
        <f>'7 день 3-7'!H26</f>
        <v>298.70999999999998</v>
      </c>
      <c r="G51" s="13">
        <f>'7 день 3-7'!I26</f>
        <v>7.46</v>
      </c>
    </row>
    <row r="52" spans="1:8" s="7" customFormat="1" ht="12.75" x14ac:dyDescent="0.2">
      <c r="A52" s="48" t="s">
        <v>155</v>
      </c>
      <c r="B52" s="11">
        <f>B48+B49+B50+B51</f>
        <v>1673</v>
      </c>
      <c r="C52" s="11">
        <f t="shared" ref="C52:G52" si="5">C48+C49+C50+C51</f>
        <v>72.88000000000001</v>
      </c>
      <c r="D52" s="11">
        <f t="shared" si="5"/>
        <v>59.01</v>
      </c>
      <c r="E52" s="11">
        <f t="shared" si="5"/>
        <v>226.29999999999998</v>
      </c>
      <c r="F52" s="11">
        <f t="shared" si="5"/>
        <v>1748.75</v>
      </c>
      <c r="G52" s="11">
        <f t="shared" si="5"/>
        <v>54.600000000000009</v>
      </c>
    </row>
    <row r="53" spans="1:8" s="7" customFormat="1" ht="12.75" x14ac:dyDescent="0.2">
      <c r="A53" s="8"/>
      <c r="B53" s="8"/>
      <c r="C53" s="8"/>
      <c r="D53" s="8"/>
      <c r="E53" s="8"/>
      <c r="F53" s="8"/>
      <c r="G53" s="8"/>
    </row>
    <row r="54" spans="1:8" s="7" customFormat="1" ht="12.75" x14ac:dyDescent="0.2">
      <c r="A54" s="10" t="s">
        <v>35</v>
      </c>
      <c r="B54" s="8"/>
      <c r="C54" s="8"/>
      <c r="D54" s="8"/>
      <c r="E54" s="8"/>
      <c r="F54" s="8"/>
      <c r="G54" s="8"/>
    </row>
    <row r="55" spans="1:8" s="7" customFormat="1" ht="12.75" x14ac:dyDescent="0.2">
      <c r="A55" s="8" t="s">
        <v>25</v>
      </c>
      <c r="B55" s="13">
        <f>'8 день '!D11</f>
        <v>548</v>
      </c>
      <c r="C55" s="13">
        <f>'8 день '!E11</f>
        <v>18.54</v>
      </c>
      <c r="D55" s="13">
        <f>'8 день '!F11</f>
        <v>28.55</v>
      </c>
      <c r="E55" s="13">
        <f>'8 день '!G11</f>
        <v>64.87</v>
      </c>
      <c r="F55" s="13">
        <f>'8 день '!H11</f>
        <v>778.47</v>
      </c>
      <c r="G55" s="13">
        <f>'8 день '!I11</f>
        <v>8.5500000000000007</v>
      </c>
    </row>
    <row r="56" spans="1:8" s="7" customFormat="1" ht="12.75" x14ac:dyDescent="0.2">
      <c r="A56" s="8" t="s">
        <v>26</v>
      </c>
      <c r="B56" s="13">
        <f>'8 день '!D13</f>
        <v>100</v>
      </c>
      <c r="C56" s="13">
        <f>'8 день '!E13</f>
        <v>0.5</v>
      </c>
      <c r="D56" s="13">
        <f>'8 день '!F13</f>
        <v>0.1</v>
      </c>
      <c r="E56" s="13">
        <f>'8 день '!G13</f>
        <v>10.1</v>
      </c>
      <c r="F56" s="13">
        <f>'8 день '!H13</f>
        <v>46</v>
      </c>
      <c r="G56" s="13">
        <f>'8 день '!I13</f>
        <v>2</v>
      </c>
      <c r="H56" s="49"/>
    </row>
    <row r="57" spans="1:8" s="7" customFormat="1" ht="12.75" x14ac:dyDescent="0.2">
      <c r="A57" s="8" t="s">
        <v>27</v>
      </c>
      <c r="B57" s="13">
        <f>'8 день '!D22</f>
        <v>775</v>
      </c>
      <c r="C57" s="13">
        <f>'8 день '!E22</f>
        <v>21.14</v>
      </c>
      <c r="D57" s="13">
        <f>'8 день '!F22</f>
        <v>30.93</v>
      </c>
      <c r="E57" s="13">
        <f>'8 день '!G22</f>
        <v>69.2</v>
      </c>
      <c r="F57" s="13">
        <f>'8 день '!H22</f>
        <v>666.36</v>
      </c>
      <c r="G57" s="13">
        <f>'8 день '!I22</f>
        <v>35.613999999999997</v>
      </c>
    </row>
    <row r="58" spans="1:8" s="7" customFormat="1" ht="12.75" x14ac:dyDescent="0.2">
      <c r="A58" s="8" t="s">
        <v>28</v>
      </c>
      <c r="B58" s="13">
        <f>'8 день '!D27</f>
        <v>300</v>
      </c>
      <c r="C58" s="13">
        <f>'8 день '!E27</f>
        <v>13.24</v>
      </c>
      <c r="D58" s="13">
        <f>'8 день '!F27</f>
        <v>10.56</v>
      </c>
      <c r="E58" s="13">
        <f>'8 день '!G27</f>
        <v>53.000000000000007</v>
      </c>
      <c r="F58" s="13">
        <f>'8 день '!H27</f>
        <v>367.8</v>
      </c>
      <c r="G58" s="13">
        <f>'8 день '!I27</f>
        <v>7.2</v>
      </c>
    </row>
    <row r="59" spans="1:8" s="7" customFormat="1" ht="12.75" x14ac:dyDescent="0.2">
      <c r="A59" s="48" t="s">
        <v>156</v>
      </c>
      <c r="B59" s="11">
        <f>B55+B56+B57+B58</f>
        <v>1723</v>
      </c>
      <c r="C59" s="11">
        <f t="shared" ref="C59:G59" si="6">C55+C56+C57+C58</f>
        <v>53.42</v>
      </c>
      <c r="D59" s="11">
        <f t="shared" si="6"/>
        <v>70.14</v>
      </c>
      <c r="E59" s="11">
        <f t="shared" si="6"/>
        <v>197.17000000000002</v>
      </c>
      <c r="F59" s="11">
        <f t="shared" si="6"/>
        <v>1858.6299999999999</v>
      </c>
      <c r="G59" s="11">
        <f t="shared" si="6"/>
        <v>53.364000000000004</v>
      </c>
    </row>
    <row r="60" spans="1:8" s="7" customFormat="1" ht="12.75" x14ac:dyDescent="0.2">
      <c r="A60" s="8"/>
      <c r="B60" s="8"/>
      <c r="C60" s="8"/>
      <c r="D60" s="8"/>
      <c r="E60" s="8"/>
      <c r="F60" s="8"/>
      <c r="G60" s="8"/>
    </row>
    <row r="61" spans="1:8" s="7" customFormat="1" ht="12.75" x14ac:dyDescent="0.2">
      <c r="A61" s="10" t="s">
        <v>36</v>
      </c>
      <c r="B61" s="8"/>
      <c r="C61" s="8"/>
      <c r="D61" s="8"/>
      <c r="E61" s="8"/>
      <c r="F61" s="8"/>
      <c r="G61" s="8"/>
    </row>
    <row r="62" spans="1:8" s="7" customFormat="1" ht="12.75" x14ac:dyDescent="0.2">
      <c r="A62" s="8" t="s">
        <v>25</v>
      </c>
      <c r="B62" s="13">
        <f>'9 день 3-7'!D9</f>
        <v>468</v>
      </c>
      <c r="C62" s="13">
        <f>'9 день 3-7'!E9</f>
        <v>13.25</v>
      </c>
      <c r="D62" s="13">
        <f>'9 день 3-7'!F9</f>
        <v>14.53</v>
      </c>
      <c r="E62" s="13">
        <f>'9 день 3-7'!G9</f>
        <v>70.22</v>
      </c>
      <c r="F62" s="13">
        <f>'9 день 3-7'!H9</f>
        <v>466.98999999999995</v>
      </c>
      <c r="G62" s="13">
        <f>'9 день 3-7'!I9</f>
        <v>1.5</v>
      </c>
    </row>
    <row r="63" spans="1:8" s="7" customFormat="1" ht="12.75" x14ac:dyDescent="0.2">
      <c r="A63" s="8" t="s">
        <v>26</v>
      </c>
      <c r="B63" s="13">
        <f>'9 день 3-7'!D12</f>
        <v>100</v>
      </c>
      <c r="C63" s="13">
        <f>'9 день 3-7'!E12</f>
        <v>0.5</v>
      </c>
      <c r="D63" s="13">
        <f>'9 день 3-7'!F12</f>
        <v>0.1</v>
      </c>
      <c r="E63" s="13">
        <f>'9 день 3-7'!G12</f>
        <v>10.1</v>
      </c>
      <c r="F63" s="13">
        <f>'9 день 3-7'!H12</f>
        <v>46</v>
      </c>
      <c r="G63" s="13">
        <f>'9 день 3-7'!I12</f>
        <v>2</v>
      </c>
    </row>
    <row r="64" spans="1:8" s="7" customFormat="1" ht="12.75" x14ac:dyDescent="0.2">
      <c r="A64" s="8" t="s">
        <v>27</v>
      </c>
      <c r="B64" s="13">
        <v>795</v>
      </c>
      <c r="C64" s="13">
        <v>31.92</v>
      </c>
      <c r="D64" s="13">
        <v>49.91</v>
      </c>
      <c r="E64" s="13">
        <v>60.63</v>
      </c>
      <c r="F64" s="13">
        <v>871.48099999999999</v>
      </c>
      <c r="G64" s="13">
        <v>70.400000000000006</v>
      </c>
    </row>
    <row r="65" spans="1:7" s="7" customFormat="1" ht="12.75" x14ac:dyDescent="0.2">
      <c r="A65" s="8" t="s">
        <v>28</v>
      </c>
      <c r="B65" s="13">
        <f>'9 день 3-7'!D24</f>
        <v>320</v>
      </c>
      <c r="C65" s="13">
        <f>'9 день 3-7'!E24</f>
        <v>9.9700000000000006</v>
      </c>
      <c r="D65" s="13">
        <f>'9 день 3-7'!F24</f>
        <v>8.2799999999999994</v>
      </c>
      <c r="E65" s="13">
        <f>'9 день 3-7'!G24</f>
        <v>72.599999999999994</v>
      </c>
      <c r="F65" s="13">
        <f>'9 день 3-7'!H24</f>
        <v>403.75</v>
      </c>
      <c r="G65" s="13">
        <f>'9 день 3-7'!I24</f>
        <v>6.5</v>
      </c>
    </row>
    <row r="66" spans="1:7" s="7" customFormat="1" ht="12.75" x14ac:dyDescent="0.2">
      <c r="A66" s="48" t="s">
        <v>157</v>
      </c>
      <c r="B66" s="11">
        <f>B62+B63+B64+B65</f>
        <v>1683</v>
      </c>
      <c r="C66" s="11">
        <f t="shared" ref="C66:G66" si="7">C62+C63+C64+C65</f>
        <v>55.64</v>
      </c>
      <c r="D66" s="11">
        <f t="shared" si="7"/>
        <v>72.819999999999993</v>
      </c>
      <c r="E66" s="11">
        <f t="shared" si="7"/>
        <v>213.54999999999998</v>
      </c>
      <c r="F66" s="11">
        <f t="shared" si="7"/>
        <v>1788.221</v>
      </c>
      <c r="G66" s="11">
        <f t="shared" si="7"/>
        <v>80.400000000000006</v>
      </c>
    </row>
    <row r="67" spans="1:7" s="7" customFormat="1" ht="12.75" x14ac:dyDescent="0.2">
      <c r="A67" s="8"/>
      <c r="B67" s="8"/>
      <c r="C67" s="8"/>
      <c r="D67" s="8"/>
      <c r="E67" s="8"/>
      <c r="F67" s="8"/>
      <c r="G67" s="8"/>
    </row>
    <row r="68" spans="1:7" s="7" customFormat="1" ht="12.75" x14ac:dyDescent="0.2">
      <c r="A68" s="10" t="s">
        <v>37</v>
      </c>
      <c r="B68" s="8"/>
      <c r="C68" s="8"/>
      <c r="D68" s="8"/>
      <c r="E68" s="8"/>
      <c r="F68" s="8"/>
      <c r="G68" s="8"/>
    </row>
    <row r="69" spans="1:7" s="7" customFormat="1" ht="12.75" x14ac:dyDescent="0.2">
      <c r="A69" s="8" t="s">
        <v>25</v>
      </c>
      <c r="B69" s="13">
        <v>468</v>
      </c>
      <c r="C69" s="13">
        <v>17.18</v>
      </c>
      <c r="D69" s="13">
        <v>17.100000000000001</v>
      </c>
      <c r="E69" s="13">
        <v>80.510000000000005</v>
      </c>
      <c r="F69" s="13">
        <v>548.97</v>
      </c>
      <c r="G69" s="13">
        <v>2.14</v>
      </c>
    </row>
    <row r="70" spans="1:7" s="7" customFormat="1" ht="12.75" x14ac:dyDescent="0.2">
      <c r="A70" s="8" t="s">
        <v>26</v>
      </c>
      <c r="B70" s="13">
        <v>100</v>
      </c>
      <c r="C70" s="13">
        <v>0.5</v>
      </c>
      <c r="D70" s="13">
        <v>0.1</v>
      </c>
      <c r="E70" s="13">
        <v>10.1</v>
      </c>
      <c r="F70" s="13">
        <v>46</v>
      </c>
      <c r="G70" s="13">
        <v>2</v>
      </c>
    </row>
    <row r="71" spans="1:7" s="7" customFormat="1" ht="12.75" x14ac:dyDescent="0.2">
      <c r="A71" s="8" t="s">
        <v>27</v>
      </c>
      <c r="B71" s="13">
        <v>795</v>
      </c>
      <c r="C71" s="13">
        <v>27.66</v>
      </c>
      <c r="D71" s="13">
        <v>19.88</v>
      </c>
      <c r="E71" s="13">
        <v>68.28</v>
      </c>
      <c r="F71" s="13">
        <v>566.20000000000005</v>
      </c>
      <c r="G71" s="13">
        <v>43.45</v>
      </c>
    </row>
    <row r="72" spans="1:7" s="7" customFormat="1" ht="12.75" x14ac:dyDescent="0.2">
      <c r="A72" s="8" t="s">
        <v>28</v>
      </c>
      <c r="B72" s="13">
        <f>'10 день 3-7'!D26</f>
        <v>350</v>
      </c>
      <c r="C72" s="13">
        <f>'10 день 3-7'!E26</f>
        <v>5.53</v>
      </c>
      <c r="D72" s="13">
        <f>'10 день 3-7'!F26</f>
        <v>6.69</v>
      </c>
      <c r="E72" s="13">
        <f>'10 день 3-7'!G26</f>
        <v>16.89</v>
      </c>
      <c r="F72" s="13">
        <f>'10 день 3-7'!H26</f>
        <v>147.23000000000002</v>
      </c>
      <c r="G72" s="13">
        <f>'10 день 3-7'!I26</f>
        <v>6.45</v>
      </c>
    </row>
    <row r="73" spans="1:7" s="7" customFormat="1" ht="12.75" x14ac:dyDescent="0.2">
      <c r="A73" s="48" t="s">
        <v>158</v>
      </c>
      <c r="B73" s="11">
        <f>'10 день 3-7'!D27</f>
        <v>1713</v>
      </c>
      <c r="C73" s="11">
        <f>'10 день 3-7'!E27</f>
        <v>50.870000000000005</v>
      </c>
      <c r="D73" s="11">
        <f>'10 день 3-7'!F27</f>
        <v>43.769999999999996</v>
      </c>
      <c r="E73" s="11">
        <f>'10 день 3-7'!G27</f>
        <v>175.77999999999997</v>
      </c>
      <c r="F73" s="11">
        <f>'10 день 3-7'!H27</f>
        <v>1308.4000000000001</v>
      </c>
      <c r="G73" s="11">
        <f>'10 день 3-7'!I27</f>
        <v>54.040000000000006</v>
      </c>
    </row>
    <row r="74" spans="1:7" s="7" customFormat="1" ht="12.75" x14ac:dyDescent="0.2">
      <c r="A74" s="8"/>
      <c r="B74" s="8"/>
      <c r="C74" s="8"/>
      <c r="D74" s="8"/>
      <c r="E74" s="8"/>
      <c r="F74" s="8"/>
      <c r="G74" s="8"/>
    </row>
    <row r="75" spans="1:7" s="7" customFormat="1" ht="16.5" customHeight="1" x14ac:dyDescent="0.2">
      <c r="A75" s="10" t="s">
        <v>38</v>
      </c>
      <c r="B75" s="8">
        <f>B10+B17+B24+B31+B38+B45+B52+B59+B66+B73</f>
        <v>16793</v>
      </c>
      <c r="C75" s="8">
        <f t="shared" ref="C75:G75" si="8">C10+C17+C24+C31+C38+C45+C52+C59+C66+C73</f>
        <v>592.08000000000004</v>
      </c>
      <c r="D75" s="8">
        <f t="shared" si="8"/>
        <v>571.94000000000005</v>
      </c>
      <c r="E75" s="8">
        <f t="shared" si="8"/>
        <v>2230.17</v>
      </c>
      <c r="F75" s="58">
        <f t="shared" si="8"/>
        <v>16595.920999999998</v>
      </c>
      <c r="G75" s="58">
        <f t="shared" si="8"/>
        <v>535.69799999999998</v>
      </c>
    </row>
    <row r="76" spans="1:7" s="7" customFormat="1" ht="27.75" customHeight="1" x14ac:dyDescent="0.2">
      <c r="A76" s="23" t="s">
        <v>39</v>
      </c>
      <c r="B76" s="8">
        <f>B75/10</f>
        <v>1679.3</v>
      </c>
      <c r="C76" s="8">
        <f t="shared" ref="C76:G76" si="9">C75/10</f>
        <v>59.208000000000006</v>
      </c>
      <c r="D76" s="8">
        <f t="shared" si="9"/>
        <v>57.194000000000003</v>
      </c>
      <c r="E76" s="8">
        <f t="shared" si="9"/>
        <v>223.017</v>
      </c>
      <c r="F76" s="58">
        <f t="shared" si="9"/>
        <v>1659.5920999999998</v>
      </c>
      <c r="G76" s="58">
        <f t="shared" si="9"/>
        <v>53.569800000000001</v>
      </c>
    </row>
    <row r="77" spans="1:7" s="7" customFormat="1" ht="36" customHeight="1" x14ac:dyDescent="0.2">
      <c r="A77" s="23" t="s">
        <v>40</v>
      </c>
      <c r="B77" s="8"/>
      <c r="C77" s="8"/>
      <c r="D77" s="8"/>
      <c r="E77" s="8"/>
      <c r="F77" s="8"/>
      <c r="G77" s="8"/>
    </row>
    <row r="78" spans="1:7" x14ac:dyDescent="0.25">
      <c r="A78" s="3"/>
    </row>
    <row r="79" spans="1:7" x14ac:dyDescent="0.25">
      <c r="A79" s="3"/>
    </row>
  </sheetData>
  <mergeCells count="6">
    <mergeCell ref="A1:G1"/>
    <mergeCell ref="A2:A4"/>
    <mergeCell ref="B2:B3"/>
    <mergeCell ref="C2:E2"/>
    <mergeCell ref="F2:F3"/>
    <mergeCell ref="G2:G3"/>
  </mergeCells>
  <pageMargins left="0.25" right="0.25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L22" sqref="L22"/>
    </sheetView>
  </sheetViews>
  <sheetFormatPr defaultRowHeight="15" x14ac:dyDescent="0.25"/>
  <cols>
    <col min="1" max="1" width="6.28515625" customWidth="1"/>
    <col min="2" max="2" width="11.28515625" customWidth="1"/>
    <col min="3" max="3" width="19.28515625" customWidth="1"/>
    <col min="4" max="4" width="10" customWidth="1"/>
    <col min="5" max="5" width="8.28515625" customWidth="1"/>
    <col min="6" max="6" width="9.28515625" customWidth="1"/>
    <col min="7" max="7" width="8.85546875" customWidth="1"/>
    <col min="8" max="8" width="15.28515625" customWidth="1"/>
    <col min="9" max="9" width="10.28515625" customWidth="1"/>
    <col min="10" max="10" width="11.28515625" customWidth="1"/>
  </cols>
  <sheetData>
    <row r="1" spans="1:10" ht="14.45" customHeight="1" x14ac:dyDescent="0.25">
      <c r="A1" s="68" t="s">
        <v>9</v>
      </c>
      <c r="B1" s="68" t="s">
        <v>11</v>
      </c>
      <c r="C1" s="68" t="s">
        <v>12</v>
      </c>
      <c r="D1" s="68" t="s">
        <v>13</v>
      </c>
      <c r="E1" s="69" t="s">
        <v>14</v>
      </c>
      <c r="F1" s="69"/>
      <c r="G1" s="69"/>
      <c r="H1" s="68" t="s">
        <v>15</v>
      </c>
      <c r="I1" s="69" t="s">
        <v>16</v>
      </c>
      <c r="J1" s="31" t="s">
        <v>10</v>
      </c>
    </row>
    <row r="2" spans="1:10" x14ac:dyDescent="0.25">
      <c r="A2" s="68"/>
      <c r="B2" s="68"/>
      <c r="C2" s="68"/>
      <c r="D2" s="68"/>
      <c r="E2" s="61" t="s">
        <v>17</v>
      </c>
      <c r="F2" s="61" t="s">
        <v>18</v>
      </c>
      <c r="G2" s="62" t="s">
        <v>19</v>
      </c>
      <c r="H2" s="68"/>
      <c r="I2" s="69"/>
      <c r="J2" s="32"/>
    </row>
    <row r="3" spans="1:10" x14ac:dyDescent="0.25">
      <c r="A3" s="68"/>
      <c r="B3" s="68"/>
      <c r="C3" s="68"/>
      <c r="D3" s="30" t="s">
        <v>21</v>
      </c>
      <c r="E3" s="30" t="s">
        <v>21</v>
      </c>
      <c r="F3" s="30" t="s">
        <v>21</v>
      </c>
      <c r="G3" s="30" t="s">
        <v>21</v>
      </c>
      <c r="H3" s="30" t="s">
        <v>21</v>
      </c>
      <c r="I3" s="30" t="s">
        <v>21</v>
      </c>
      <c r="J3" s="9"/>
    </row>
    <row r="4" spans="1:10" ht="26.25" x14ac:dyDescent="0.25">
      <c r="A4" s="70" t="s">
        <v>41</v>
      </c>
      <c r="B4" s="10" t="s">
        <v>136</v>
      </c>
      <c r="C4" s="9" t="s">
        <v>135</v>
      </c>
      <c r="D4" s="8">
        <v>150</v>
      </c>
      <c r="E4" s="8">
        <v>4.16</v>
      </c>
      <c r="F4" s="8">
        <v>6.77</v>
      </c>
      <c r="G4" s="8">
        <v>24.37</v>
      </c>
      <c r="H4" s="8">
        <v>177.16</v>
      </c>
      <c r="I4" s="8">
        <v>1.1499999999999999</v>
      </c>
      <c r="J4" s="1">
        <v>283</v>
      </c>
    </row>
    <row r="5" spans="1:10" ht="24.75" customHeight="1" x14ac:dyDescent="0.25">
      <c r="A5" s="71"/>
      <c r="B5" s="8"/>
      <c r="C5" s="9" t="s">
        <v>7</v>
      </c>
      <c r="D5" s="8">
        <v>20</v>
      </c>
      <c r="E5" s="8">
        <v>1.52</v>
      </c>
      <c r="F5" s="8">
        <v>0.16</v>
      </c>
      <c r="G5" s="8">
        <v>9.84</v>
      </c>
      <c r="H5" s="8">
        <v>47</v>
      </c>
      <c r="I5" s="8">
        <v>0</v>
      </c>
      <c r="J5" s="1">
        <v>122</v>
      </c>
    </row>
    <row r="6" spans="1:10" ht="26.25" x14ac:dyDescent="0.25">
      <c r="A6" s="71"/>
      <c r="B6" s="8"/>
      <c r="C6" s="9" t="s">
        <v>52</v>
      </c>
      <c r="D6" s="8">
        <v>150</v>
      </c>
      <c r="E6" s="8">
        <v>1.05</v>
      </c>
      <c r="F6" s="8">
        <v>0.01</v>
      </c>
      <c r="G6" s="8">
        <v>13.01</v>
      </c>
      <c r="H6" s="12">
        <v>56.38</v>
      </c>
      <c r="I6" s="8">
        <v>0.09</v>
      </c>
      <c r="J6" s="1">
        <v>515</v>
      </c>
    </row>
    <row r="7" spans="1:10" x14ac:dyDescent="0.25">
      <c r="A7" s="71"/>
      <c r="C7" s="21" t="s">
        <v>90</v>
      </c>
      <c r="D7" s="22">
        <v>25</v>
      </c>
      <c r="E7" s="22">
        <v>1.87</v>
      </c>
      <c r="F7" s="22">
        <v>0.72</v>
      </c>
      <c r="G7" s="22">
        <v>12.85</v>
      </c>
      <c r="H7" s="33">
        <v>65.5</v>
      </c>
      <c r="I7" s="22">
        <v>0</v>
      </c>
      <c r="J7" s="1">
        <v>125</v>
      </c>
    </row>
    <row r="8" spans="1:10" x14ac:dyDescent="0.25">
      <c r="A8" s="71"/>
      <c r="B8" s="8"/>
      <c r="C8" s="8" t="s">
        <v>169</v>
      </c>
      <c r="D8" s="8">
        <v>20</v>
      </c>
      <c r="E8" s="8">
        <v>2.5499999999999998</v>
      </c>
      <c r="F8" s="8">
        <v>2.2999999999999998</v>
      </c>
      <c r="G8" s="8">
        <v>0.15</v>
      </c>
      <c r="H8" s="8">
        <v>31.5</v>
      </c>
      <c r="I8" s="8">
        <v>0</v>
      </c>
      <c r="J8" s="1">
        <v>310</v>
      </c>
    </row>
    <row r="9" spans="1:10" x14ac:dyDescent="0.25">
      <c r="A9" s="71"/>
      <c r="B9" s="10"/>
      <c r="C9" s="8" t="s">
        <v>44</v>
      </c>
      <c r="D9" s="11">
        <f>D4+D5+D6+D7+D8</f>
        <v>365</v>
      </c>
      <c r="E9" s="11">
        <f t="shared" ref="E9:I9" si="0">E4+E5+E6+E7+E8</f>
        <v>11.149999999999999</v>
      </c>
      <c r="F9" s="11">
        <f t="shared" si="0"/>
        <v>9.9599999999999991</v>
      </c>
      <c r="G9" s="11">
        <f t="shared" si="0"/>
        <v>60.22</v>
      </c>
      <c r="H9" s="11">
        <f t="shared" si="0"/>
        <v>377.54</v>
      </c>
      <c r="I9" s="11">
        <f t="shared" si="0"/>
        <v>1.24</v>
      </c>
      <c r="J9" s="1"/>
    </row>
    <row r="10" spans="1:10" hidden="1" x14ac:dyDescent="0.25">
      <c r="A10" s="71"/>
      <c r="B10" s="9"/>
      <c r="C10" s="8"/>
      <c r="D10" s="8"/>
      <c r="E10" s="8"/>
      <c r="F10" s="8"/>
      <c r="G10" s="8"/>
      <c r="H10" s="8"/>
      <c r="I10" s="8"/>
      <c r="J10" s="1"/>
    </row>
    <row r="11" spans="1:10" ht="24.75" customHeight="1" x14ac:dyDescent="0.25">
      <c r="A11" s="71"/>
      <c r="B11" s="23" t="s">
        <v>43</v>
      </c>
      <c r="C11" s="8" t="s">
        <v>96</v>
      </c>
      <c r="D11" s="13">
        <v>100</v>
      </c>
      <c r="E11" s="13">
        <v>0.5</v>
      </c>
      <c r="F11" s="13">
        <v>0.1</v>
      </c>
      <c r="G11" s="13">
        <v>10.1</v>
      </c>
      <c r="H11" s="13">
        <v>46</v>
      </c>
      <c r="I11" s="13">
        <v>2</v>
      </c>
      <c r="J11" s="1">
        <v>532</v>
      </c>
    </row>
    <row r="12" spans="1:10" x14ac:dyDescent="0.25">
      <c r="A12" s="71"/>
      <c r="B12" s="23"/>
      <c r="C12" s="8" t="s">
        <v>44</v>
      </c>
      <c r="D12" s="13">
        <f>D11</f>
        <v>100</v>
      </c>
      <c r="E12" s="13">
        <f t="shared" ref="E12:I12" si="1">E11</f>
        <v>0.5</v>
      </c>
      <c r="F12" s="13">
        <f t="shared" si="1"/>
        <v>0.1</v>
      </c>
      <c r="G12" s="13">
        <f t="shared" si="1"/>
        <v>10.1</v>
      </c>
      <c r="H12" s="13">
        <f t="shared" si="1"/>
        <v>46</v>
      </c>
      <c r="I12" s="13">
        <f t="shared" si="1"/>
        <v>2</v>
      </c>
      <c r="J12" s="1"/>
    </row>
    <row r="13" spans="1:10" x14ac:dyDescent="0.25">
      <c r="A13" s="71"/>
      <c r="B13" s="10" t="s">
        <v>137</v>
      </c>
      <c r="C13" s="8" t="s">
        <v>94</v>
      </c>
      <c r="D13" s="8">
        <v>50</v>
      </c>
      <c r="E13" s="8">
        <v>0.63</v>
      </c>
      <c r="F13" s="8">
        <v>5.0999999999999996</v>
      </c>
      <c r="G13" s="8">
        <v>3.67</v>
      </c>
      <c r="H13" s="8">
        <v>63.48</v>
      </c>
      <c r="I13" s="8">
        <v>0.82</v>
      </c>
      <c r="J13" s="1">
        <v>90</v>
      </c>
    </row>
    <row r="14" spans="1:10" ht="26.25" x14ac:dyDescent="0.25">
      <c r="A14" s="71"/>
      <c r="B14" s="8"/>
      <c r="C14" s="9" t="s">
        <v>84</v>
      </c>
      <c r="D14" s="8">
        <v>150</v>
      </c>
      <c r="E14" s="8">
        <v>1.06</v>
      </c>
      <c r="F14" s="8">
        <v>3.08</v>
      </c>
      <c r="G14" s="8">
        <v>6.74</v>
      </c>
      <c r="H14" s="8">
        <v>60.94</v>
      </c>
      <c r="I14" s="8">
        <v>8.0299999999999994</v>
      </c>
      <c r="J14" s="1">
        <v>142</v>
      </c>
    </row>
    <row r="15" spans="1:10" x14ac:dyDescent="0.25">
      <c r="A15" s="71"/>
      <c r="B15" s="8"/>
      <c r="C15" s="8" t="s">
        <v>46</v>
      </c>
      <c r="D15" s="8">
        <v>10</v>
      </c>
      <c r="E15" s="8">
        <v>2.72</v>
      </c>
      <c r="F15" s="8">
        <v>1.94</v>
      </c>
      <c r="G15" s="8">
        <v>0</v>
      </c>
      <c r="H15" s="8">
        <v>27.5</v>
      </c>
      <c r="I15" s="8">
        <v>0</v>
      </c>
      <c r="J15" s="1">
        <v>368</v>
      </c>
    </row>
    <row r="16" spans="1:10" x14ac:dyDescent="0.25">
      <c r="A16" s="71"/>
      <c r="B16" s="8"/>
      <c r="C16" s="8" t="s">
        <v>2</v>
      </c>
      <c r="D16" s="8">
        <v>6</v>
      </c>
      <c r="E16" s="8">
        <v>0.16</v>
      </c>
      <c r="F16" s="8">
        <v>0.9</v>
      </c>
      <c r="G16" s="8">
        <v>0.22</v>
      </c>
      <c r="H16" s="8">
        <v>9.6999999999999993</v>
      </c>
      <c r="I16" s="8">
        <v>0.02</v>
      </c>
      <c r="J16" s="1">
        <v>491</v>
      </c>
    </row>
    <row r="17" spans="1:10" x14ac:dyDescent="0.25">
      <c r="A17" s="71"/>
      <c r="B17" s="8"/>
      <c r="C17" s="9" t="s">
        <v>170</v>
      </c>
      <c r="D17" s="8">
        <v>150</v>
      </c>
      <c r="E17" s="8">
        <v>0.09</v>
      </c>
      <c r="F17" s="8">
        <v>0.06</v>
      </c>
      <c r="G17" s="8">
        <v>15.86</v>
      </c>
      <c r="H17" s="8">
        <v>64.349999999999994</v>
      </c>
      <c r="I17" s="8">
        <v>9</v>
      </c>
      <c r="J17" s="1">
        <v>519</v>
      </c>
    </row>
    <row r="18" spans="1:10" x14ac:dyDescent="0.25">
      <c r="A18" s="71"/>
      <c r="B18" s="8"/>
      <c r="C18" s="9" t="s">
        <v>141</v>
      </c>
      <c r="D18" s="8">
        <v>90</v>
      </c>
      <c r="E18" s="8">
        <v>3.32</v>
      </c>
      <c r="F18" s="8">
        <v>3.74</v>
      </c>
      <c r="G18" s="8">
        <v>20.309999999999999</v>
      </c>
      <c r="H18" s="8">
        <v>132.25</v>
      </c>
      <c r="I18" s="8">
        <v>0</v>
      </c>
      <c r="J18" s="1">
        <v>432</v>
      </c>
    </row>
    <row r="19" spans="1:10" ht="26.25" x14ac:dyDescent="0.25">
      <c r="A19" s="71"/>
      <c r="B19" s="8"/>
      <c r="C19" s="9" t="s">
        <v>164</v>
      </c>
      <c r="D19" s="8">
        <v>50</v>
      </c>
      <c r="E19" s="8">
        <v>8.8000000000000007</v>
      </c>
      <c r="F19" s="8">
        <v>8.23</v>
      </c>
      <c r="G19" s="8">
        <v>0.92</v>
      </c>
      <c r="H19" s="8">
        <v>112.69</v>
      </c>
      <c r="I19" s="8">
        <v>0.24</v>
      </c>
      <c r="J19" s="1">
        <v>377</v>
      </c>
    </row>
    <row r="20" spans="1:10" x14ac:dyDescent="0.25">
      <c r="A20" s="71"/>
      <c r="B20" s="8"/>
      <c r="C20" s="9" t="s">
        <v>54</v>
      </c>
      <c r="D20" s="8">
        <v>10</v>
      </c>
      <c r="E20" s="8">
        <v>0.16</v>
      </c>
      <c r="F20" s="8">
        <v>0.94</v>
      </c>
      <c r="G20" s="8">
        <v>0.34</v>
      </c>
      <c r="H20" s="8">
        <v>10.59</v>
      </c>
      <c r="I20" s="8">
        <v>0.01</v>
      </c>
      <c r="J20" s="1">
        <v>454</v>
      </c>
    </row>
    <row r="21" spans="1:10" x14ac:dyDescent="0.25">
      <c r="A21" s="71"/>
      <c r="B21" s="8"/>
      <c r="C21" s="9" t="s">
        <v>8</v>
      </c>
      <c r="D21" s="8">
        <v>30</v>
      </c>
      <c r="E21" s="8">
        <v>1.98</v>
      </c>
      <c r="F21" s="8">
        <v>0.36</v>
      </c>
      <c r="G21" s="8">
        <v>10.02</v>
      </c>
      <c r="H21" s="8">
        <v>52.2</v>
      </c>
      <c r="I21" s="8">
        <v>0</v>
      </c>
      <c r="J21" s="1">
        <v>123</v>
      </c>
    </row>
    <row r="22" spans="1:10" x14ac:dyDescent="0.25">
      <c r="A22" s="71"/>
      <c r="B22" s="8"/>
      <c r="C22" s="8" t="s">
        <v>44</v>
      </c>
      <c r="D22" s="11">
        <f>D13+D14+D15+D16+D17+D18+D19+D20+D21</f>
        <v>546</v>
      </c>
      <c r="E22" s="11">
        <f t="shared" ref="E22:I22" si="2">E13+E14+E15+E16+E17+E18+E19+E20+E21</f>
        <v>18.920000000000002</v>
      </c>
      <c r="F22" s="11">
        <f t="shared" si="2"/>
        <v>24.35</v>
      </c>
      <c r="G22" s="11">
        <f t="shared" si="2"/>
        <v>58.08</v>
      </c>
      <c r="H22" s="11">
        <f t="shared" si="2"/>
        <v>533.69999999999993</v>
      </c>
      <c r="I22" s="11">
        <f t="shared" si="2"/>
        <v>18.119999999999997</v>
      </c>
      <c r="J22" s="1"/>
    </row>
    <row r="23" spans="1:10" x14ac:dyDescent="0.25">
      <c r="A23" s="71"/>
      <c r="B23" s="8"/>
      <c r="C23" s="8"/>
      <c r="D23" s="13"/>
      <c r="E23" s="13"/>
      <c r="F23" s="13"/>
      <c r="G23" s="13"/>
      <c r="H23" s="13"/>
      <c r="I23" s="13"/>
      <c r="J23" s="1"/>
    </row>
    <row r="24" spans="1:10" x14ac:dyDescent="0.25">
      <c r="A24" s="71"/>
      <c r="B24" s="8" t="s">
        <v>62</v>
      </c>
      <c r="C24" s="8" t="s">
        <v>167</v>
      </c>
      <c r="D24" s="8">
        <v>50</v>
      </c>
      <c r="E24" s="8">
        <v>3.97</v>
      </c>
      <c r="F24" s="8">
        <v>4.18</v>
      </c>
      <c r="G24" s="8">
        <v>29.76</v>
      </c>
      <c r="H24" s="8">
        <v>172.43</v>
      </c>
      <c r="I24" s="8">
        <v>0</v>
      </c>
      <c r="J24" s="1">
        <v>577</v>
      </c>
    </row>
    <row r="25" spans="1:10" x14ac:dyDescent="0.25">
      <c r="A25" s="71"/>
      <c r="B25" s="8"/>
      <c r="C25" s="8" t="s">
        <v>56</v>
      </c>
      <c r="D25" s="8">
        <v>150</v>
      </c>
      <c r="E25" s="8">
        <v>7.5</v>
      </c>
      <c r="F25" s="8">
        <v>4.8</v>
      </c>
      <c r="G25" s="8">
        <v>12.75</v>
      </c>
      <c r="H25" s="8">
        <v>130.5</v>
      </c>
      <c r="I25" s="8">
        <v>0.9</v>
      </c>
      <c r="J25" s="1">
        <v>531</v>
      </c>
    </row>
    <row r="26" spans="1:10" x14ac:dyDescent="0.25">
      <c r="A26" s="71"/>
      <c r="B26" s="8"/>
      <c r="C26" s="8" t="s">
        <v>81</v>
      </c>
      <c r="D26" s="8">
        <v>50</v>
      </c>
      <c r="E26" s="8">
        <v>0.2</v>
      </c>
      <c r="F26" s="8">
        <v>0.2</v>
      </c>
      <c r="G26" s="8">
        <v>5.2</v>
      </c>
      <c r="H26" s="8">
        <v>22.5</v>
      </c>
      <c r="I26" s="8">
        <v>5</v>
      </c>
      <c r="J26" s="1">
        <v>126</v>
      </c>
    </row>
    <row r="27" spans="1:10" x14ac:dyDescent="0.25">
      <c r="A27" s="71"/>
      <c r="B27" s="8"/>
      <c r="C27" s="8" t="s">
        <v>44</v>
      </c>
      <c r="D27" s="8">
        <f>D24+D25+D26</f>
        <v>250</v>
      </c>
      <c r="E27" s="8">
        <f t="shared" ref="E27:I27" si="3">E24+E25+E26</f>
        <v>11.67</v>
      </c>
      <c r="F27" s="8">
        <f t="shared" si="3"/>
        <v>9.18</v>
      </c>
      <c r="G27" s="8">
        <f t="shared" si="3"/>
        <v>47.710000000000008</v>
      </c>
      <c r="H27" s="8">
        <f t="shared" si="3"/>
        <v>325.43</v>
      </c>
      <c r="I27" s="8">
        <f t="shared" si="3"/>
        <v>5.9</v>
      </c>
      <c r="J27" s="1"/>
    </row>
    <row r="28" spans="1:10" x14ac:dyDescent="0.25">
      <c r="A28" s="71"/>
      <c r="B28" s="8"/>
      <c r="C28" s="8" t="s">
        <v>48</v>
      </c>
      <c r="D28" s="11">
        <f>D9+D12+D22+D27</f>
        <v>1261</v>
      </c>
      <c r="E28" s="11">
        <f t="shared" ref="E28:I28" si="4">E9+E12+E22+E27</f>
        <v>42.24</v>
      </c>
      <c r="F28" s="11">
        <f t="shared" si="4"/>
        <v>43.589999999999996</v>
      </c>
      <c r="G28" s="11">
        <f t="shared" si="4"/>
        <v>176.10999999999999</v>
      </c>
      <c r="H28" s="11">
        <f t="shared" si="4"/>
        <v>1282.67</v>
      </c>
      <c r="I28" s="11">
        <f t="shared" si="4"/>
        <v>27.259999999999998</v>
      </c>
      <c r="J28" s="1"/>
    </row>
    <row r="29" spans="1:10" x14ac:dyDescent="0.25">
      <c r="A29" s="71"/>
      <c r="B29" s="8"/>
      <c r="C29" s="8"/>
      <c r="D29" s="13"/>
      <c r="E29" s="13"/>
      <c r="F29" s="13"/>
      <c r="G29" s="13"/>
      <c r="H29" s="13"/>
      <c r="I29" s="13"/>
      <c r="J29" s="1"/>
    </row>
    <row r="30" spans="1:10" ht="11.25" customHeight="1" x14ac:dyDescent="0.25">
      <c r="A30" s="71"/>
      <c r="B30" s="8"/>
      <c r="C30" s="8"/>
      <c r="D30" s="13"/>
      <c r="E30" s="13"/>
      <c r="F30" s="13"/>
      <c r="G30" s="13"/>
      <c r="H30" s="13"/>
      <c r="I30" s="13"/>
      <c r="J30" s="1"/>
    </row>
    <row r="31" spans="1:10" hidden="1" x14ac:dyDescent="0.25">
      <c r="A31" s="83"/>
      <c r="B31" s="8"/>
      <c r="C31" s="8"/>
      <c r="D31" s="8"/>
      <c r="E31" s="8"/>
      <c r="F31" s="8"/>
      <c r="G31" s="8"/>
      <c r="H31" s="8"/>
      <c r="I31" s="8"/>
      <c r="J31" s="1"/>
    </row>
  </sheetData>
  <mergeCells count="8">
    <mergeCell ref="A4:A31"/>
    <mergeCell ref="I1:I2"/>
    <mergeCell ref="A1:A3"/>
    <mergeCell ref="B1:B3"/>
    <mergeCell ref="C1:C3"/>
    <mergeCell ref="D1:D2"/>
    <mergeCell ref="E1:G1"/>
    <mergeCell ref="H1:H2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13" zoomScale="110" zoomScaleNormal="110" workbookViewId="0">
      <selection activeCell="D10" sqref="D10"/>
    </sheetView>
  </sheetViews>
  <sheetFormatPr defaultRowHeight="15" x14ac:dyDescent="0.25"/>
  <cols>
    <col min="1" max="1" width="6.28515625" customWidth="1"/>
    <col min="2" max="2" width="13" customWidth="1"/>
    <col min="3" max="3" width="19.28515625" customWidth="1"/>
    <col min="4" max="4" width="10" customWidth="1"/>
    <col min="5" max="5" width="8.28515625" customWidth="1"/>
    <col min="6" max="6" width="9.28515625" customWidth="1"/>
    <col min="7" max="7" width="8.85546875" customWidth="1"/>
    <col min="8" max="8" width="15.28515625" customWidth="1"/>
    <col min="9" max="9" width="10.28515625" customWidth="1"/>
    <col min="10" max="10" width="11.28515625" customWidth="1"/>
  </cols>
  <sheetData>
    <row r="1" spans="1:10" ht="14.45" customHeight="1" x14ac:dyDescent="0.25">
      <c r="A1" s="68" t="s">
        <v>9</v>
      </c>
      <c r="B1" s="68" t="s">
        <v>11</v>
      </c>
      <c r="C1" s="68" t="s">
        <v>12</v>
      </c>
      <c r="D1" s="68" t="s">
        <v>13</v>
      </c>
      <c r="E1" s="69" t="s">
        <v>14</v>
      </c>
      <c r="F1" s="69"/>
      <c r="G1" s="69"/>
      <c r="H1" s="68" t="s">
        <v>15</v>
      </c>
      <c r="I1" s="69" t="s">
        <v>16</v>
      </c>
      <c r="J1" s="31" t="s">
        <v>10</v>
      </c>
    </row>
    <row r="2" spans="1:10" x14ac:dyDescent="0.25">
      <c r="A2" s="68"/>
      <c r="B2" s="68"/>
      <c r="C2" s="68"/>
      <c r="D2" s="68"/>
      <c r="E2" s="24" t="s">
        <v>17</v>
      </c>
      <c r="F2" s="24" t="s">
        <v>18</v>
      </c>
      <c r="G2" s="25" t="s">
        <v>19</v>
      </c>
      <c r="H2" s="68"/>
      <c r="I2" s="69"/>
      <c r="J2" s="32"/>
    </row>
    <row r="3" spans="1:10" x14ac:dyDescent="0.25">
      <c r="A3" s="68"/>
      <c r="B3" s="68"/>
      <c r="C3" s="68"/>
      <c r="D3" s="30" t="s">
        <v>20</v>
      </c>
      <c r="E3" s="30" t="s">
        <v>20</v>
      </c>
      <c r="F3" s="30" t="s">
        <v>20</v>
      </c>
      <c r="G3" s="30" t="s">
        <v>20</v>
      </c>
      <c r="H3" s="30" t="s">
        <v>20</v>
      </c>
      <c r="I3" s="30" t="s">
        <v>20</v>
      </c>
      <c r="J3" s="9"/>
    </row>
    <row r="4" spans="1:10" x14ac:dyDescent="0.25">
      <c r="A4" s="70" t="s">
        <v>49</v>
      </c>
      <c r="B4" s="10" t="s">
        <v>136</v>
      </c>
      <c r="C4" s="9" t="s">
        <v>50</v>
      </c>
      <c r="D4" s="8">
        <v>130</v>
      </c>
      <c r="E4" s="8">
        <v>22.93</v>
      </c>
      <c r="F4" s="8">
        <v>15.88</v>
      </c>
      <c r="G4" s="8">
        <v>20.45</v>
      </c>
      <c r="H4" s="8">
        <v>320.57</v>
      </c>
      <c r="I4" s="8">
        <v>0.51</v>
      </c>
      <c r="J4" s="1">
        <v>323</v>
      </c>
    </row>
    <row r="5" spans="1:10" ht="26.25" x14ac:dyDescent="0.25">
      <c r="A5" s="71"/>
      <c r="B5" s="10"/>
      <c r="C5" s="9" t="s">
        <v>51</v>
      </c>
      <c r="D5" s="8">
        <v>20</v>
      </c>
      <c r="E5" s="8">
        <v>0.52</v>
      </c>
      <c r="F5" s="8">
        <v>1.42</v>
      </c>
      <c r="G5" s="8">
        <v>3.15</v>
      </c>
      <c r="H5" s="8">
        <v>24.24</v>
      </c>
      <c r="I5" s="8">
        <v>0.1</v>
      </c>
      <c r="J5" s="1">
        <v>452</v>
      </c>
    </row>
    <row r="6" spans="1:10" ht="32.450000000000003" customHeight="1" x14ac:dyDescent="0.25">
      <c r="A6" s="71"/>
      <c r="B6" s="8"/>
      <c r="C6" s="9" t="s">
        <v>7</v>
      </c>
      <c r="D6" s="8">
        <v>20</v>
      </c>
      <c r="E6" s="8">
        <v>1.52</v>
      </c>
      <c r="F6" s="8">
        <v>0.16</v>
      </c>
      <c r="G6" s="8">
        <v>9.84</v>
      </c>
      <c r="H6" s="8">
        <v>47</v>
      </c>
      <c r="I6" s="8">
        <v>0</v>
      </c>
      <c r="J6" s="1">
        <v>122</v>
      </c>
    </row>
    <row r="7" spans="1:10" x14ac:dyDescent="0.25">
      <c r="A7" s="71"/>
      <c r="B7" s="8"/>
      <c r="C7" s="9" t="s">
        <v>59</v>
      </c>
      <c r="D7" s="8">
        <v>150</v>
      </c>
      <c r="E7" s="8">
        <v>1.95</v>
      </c>
      <c r="F7" s="8">
        <v>0.33</v>
      </c>
      <c r="G7" s="8">
        <v>19.46</v>
      </c>
      <c r="H7" s="12">
        <v>88.71</v>
      </c>
      <c r="I7" s="8">
        <v>0.48</v>
      </c>
      <c r="J7" s="1">
        <v>508</v>
      </c>
    </row>
    <row r="8" spans="1:10" x14ac:dyDescent="0.25">
      <c r="A8" s="71"/>
      <c r="C8" s="21" t="s">
        <v>90</v>
      </c>
      <c r="D8" s="22">
        <v>25</v>
      </c>
      <c r="E8" s="22">
        <v>1.87</v>
      </c>
      <c r="F8" s="22">
        <v>0.72</v>
      </c>
      <c r="G8" s="22">
        <v>12.85</v>
      </c>
      <c r="H8" s="33">
        <v>65.5</v>
      </c>
      <c r="I8" s="22">
        <v>0</v>
      </c>
      <c r="J8" s="1">
        <v>125</v>
      </c>
    </row>
    <row r="9" spans="1:10" x14ac:dyDescent="0.25">
      <c r="A9" s="71"/>
      <c r="B9" s="10"/>
      <c r="C9" s="8" t="s">
        <v>44</v>
      </c>
      <c r="D9" s="11">
        <f>D4+D5+D6+D7+D8</f>
        <v>345</v>
      </c>
      <c r="E9" s="11">
        <f t="shared" ref="E9:I9" si="0">E4+E5+E6+E7+E8</f>
        <v>28.79</v>
      </c>
      <c r="F9" s="11">
        <f t="shared" si="0"/>
        <v>18.509999999999998</v>
      </c>
      <c r="G9" s="11">
        <f t="shared" si="0"/>
        <v>65.75</v>
      </c>
      <c r="H9" s="11">
        <f t="shared" si="0"/>
        <v>546.02</v>
      </c>
      <c r="I9" s="11">
        <f t="shared" si="0"/>
        <v>1.0899999999999999</v>
      </c>
      <c r="J9" s="1"/>
    </row>
    <row r="10" spans="1:10" x14ac:dyDescent="0.25">
      <c r="A10" s="71"/>
      <c r="B10" s="9"/>
      <c r="C10" s="8"/>
      <c r="D10" s="8"/>
      <c r="E10" s="8"/>
      <c r="F10" s="8"/>
      <c r="G10" s="8"/>
      <c r="H10" s="8"/>
      <c r="I10" s="8"/>
      <c r="J10" s="1"/>
    </row>
    <row r="11" spans="1:10" ht="26.25" x14ac:dyDescent="0.25">
      <c r="A11" s="71"/>
      <c r="B11" s="23" t="s">
        <v>43</v>
      </c>
      <c r="C11" s="8" t="s">
        <v>96</v>
      </c>
      <c r="D11" s="13">
        <v>100</v>
      </c>
      <c r="E11" s="13">
        <v>0.5</v>
      </c>
      <c r="F11" s="13">
        <v>0.1</v>
      </c>
      <c r="G11" s="13">
        <v>10.1</v>
      </c>
      <c r="H11" s="13">
        <v>46</v>
      </c>
      <c r="I11" s="13">
        <v>2</v>
      </c>
      <c r="J11" s="1">
        <v>532</v>
      </c>
    </row>
    <row r="12" spans="1:10" x14ac:dyDescent="0.25">
      <c r="A12" s="71"/>
      <c r="B12" s="23"/>
      <c r="C12" s="8" t="s">
        <v>44</v>
      </c>
      <c r="D12" s="13">
        <f>D11</f>
        <v>100</v>
      </c>
      <c r="E12" s="13">
        <f t="shared" ref="E12:I12" si="1">E11</f>
        <v>0.5</v>
      </c>
      <c r="F12" s="13">
        <f t="shared" si="1"/>
        <v>0.1</v>
      </c>
      <c r="G12" s="13">
        <f t="shared" si="1"/>
        <v>10.1</v>
      </c>
      <c r="H12" s="13">
        <f t="shared" si="1"/>
        <v>46</v>
      </c>
      <c r="I12" s="13">
        <f t="shared" si="1"/>
        <v>2</v>
      </c>
      <c r="J12" s="1"/>
    </row>
    <row r="13" spans="1:10" ht="26.25" x14ac:dyDescent="0.25">
      <c r="A13" s="71"/>
      <c r="B13" s="10" t="s">
        <v>137</v>
      </c>
      <c r="C13" s="9" t="s">
        <v>91</v>
      </c>
      <c r="D13" s="8">
        <v>50</v>
      </c>
      <c r="E13" s="8">
        <v>1.22</v>
      </c>
      <c r="F13" s="8">
        <v>5.05</v>
      </c>
      <c r="G13" s="8">
        <v>3.65</v>
      </c>
      <c r="H13" s="8">
        <v>63.29</v>
      </c>
      <c r="I13" s="8">
        <v>3.65</v>
      </c>
      <c r="J13" s="1">
        <v>63</v>
      </c>
    </row>
    <row r="14" spans="1:10" ht="26.25" x14ac:dyDescent="0.25">
      <c r="A14" s="71"/>
      <c r="B14" s="8"/>
      <c r="C14" s="9" t="s">
        <v>95</v>
      </c>
      <c r="D14" s="8">
        <v>130</v>
      </c>
      <c r="E14" s="8">
        <v>1.18</v>
      </c>
      <c r="F14" s="8">
        <v>1.52</v>
      </c>
      <c r="G14" s="8">
        <v>6.42</v>
      </c>
      <c r="H14" s="8">
        <v>53.67</v>
      </c>
      <c r="I14" s="8">
        <v>8.06</v>
      </c>
      <c r="J14" s="1">
        <v>163</v>
      </c>
    </row>
    <row r="15" spans="1:10" x14ac:dyDescent="0.25">
      <c r="A15" s="71"/>
      <c r="B15" s="8"/>
      <c r="C15" s="8" t="s">
        <v>83</v>
      </c>
      <c r="D15" s="8">
        <v>20</v>
      </c>
      <c r="E15" s="8">
        <v>2.66</v>
      </c>
      <c r="F15" s="8">
        <v>2.37</v>
      </c>
      <c r="G15" s="8">
        <v>1.33</v>
      </c>
      <c r="H15" s="8">
        <v>37.26</v>
      </c>
      <c r="I15" s="8">
        <v>0</v>
      </c>
      <c r="J15" s="1">
        <v>401</v>
      </c>
    </row>
    <row r="16" spans="1:10" ht="26.25" x14ac:dyDescent="0.25">
      <c r="A16" s="71"/>
      <c r="B16" s="8"/>
      <c r="C16" s="9" t="s">
        <v>184</v>
      </c>
      <c r="D16" s="8">
        <v>60</v>
      </c>
      <c r="E16" s="8">
        <v>8.86</v>
      </c>
      <c r="F16" s="8">
        <v>2.75</v>
      </c>
      <c r="G16" s="8">
        <v>3.96</v>
      </c>
      <c r="H16" s="8">
        <v>76.05</v>
      </c>
      <c r="I16" s="8">
        <v>0.15</v>
      </c>
      <c r="J16" s="1">
        <v>359</v>
      </c>
    </row>
    <row r="17" spans="1:10" x14ac:dyDescent="0.25">
      <c r="A17" s="71"/>
      <c r="B17" s="8"/>
      <c r="C17" s="9" t="s">
        <v>66</v>
      </c>
      <c r="D17" s="8">
        <v>10</v>
      </c>
      <c r="E17" s="8">
        <v>0.11</v>
      </c>
      <c r="F17" s="8">
        <v>0.37</v>
      </c>
      <c r="G17" s="8">
        <v>0.69</v>
      </c>
      <c r="H17" s="8">
        <v>6.69</v>
      </c>
      <c r="I17" s="8">
        <v>0.16</v>
      </c>
      <c r="J17" s="1">
        <v>465</v>
      </c>
    </row>
    <row r="18" spans="1:10" x14ac:dyDescent="0.25">
      <c r="A18" s="71"/>
      <c r="B18" s="8"/>
      <c r="C18" s="9" t="s">
        <v>146</v>
      </c>
      <c r="D18" s="8">
        <v>100</v>
      </c>
      <c r="E18" s="8">
        <v>2.11</v>
      </c>
      <c r="F18" s="8">
        <v>3.43</v>
      </c>
      <c r="G18" s="8">
        <v>33.04</v>
      </c>
      <c r="H18" s="8">
        <v>78.459999999999994</v>
      </c>
      <c r="I18" s="8">
        <v>17</v>
      </c>
      <c r="J18" s="1">
        <v>438</v>
      </c>
    </row>
    <row r="19" spans="1:10" x14ac:dyDescent="0.25">
      <c r="A19" s="71"/>
      <c r="B19" s="8"/>
      <c r="C19" s="9" t="s">
        <v>77</v>
      </c>
      <c r="D19" s="8">
        <v>150</v>
      </c>
      <c r="E19" s="8">
        <v>0.24</v>
      </c>
      <c r="F19" s="8">
        <v>0.15</v>
      </c>
      <c r="G19" s="8">
        <v>16.399999999999999</v>
      </c>
      <c r="H19" s="8">
        <v>67.930000000000007</v>
      </c>
      <c r="I19" s="8">
        <v>0.21</v>
      </c>
      <c r="J19" s="1">
        <v>526</v>
      </c>
    </row>
    <row r="20" spans="1:10" x14ac:dyDescent="0.25">
      <c r="A20" s="71"/>
      <c r="B20" s="8"/>
      <c r="C20" s="9" t="s">
        <v>8</v>
      </c>
      <c r="D20" s="8">
        <v>30</v>
      </c>
      <c r="E20" s="8">
        <v>1.98</v>
      </c>
      <c r="F20" s="8">
        <v>0.36</v>
      </c>
      <c r="G20" s="8">
        <v>10.02</v>
      </c>
      <c r="H20" s="8">
        <v>52.2</v>
      </c>
      <c r="I20" s="8">
        <v>0</v>
      </c>
      <c r="J20" s="1">
        <v>123</v>
      </c>
    </row>
    <row r="21" spans="1:10" x14ac:dyDescent="0.25">
      <c r="A21" s="71"/>
      <c r="B21" s="8"/>
      <c r="C21" s="8" t="s">
        <v>44</v>
      </c>
      <c r="D21" s="11">
        <f>D13+D14+D15+D16+D17+D18+D19+D20</f>
        <v>550</v>
      </c>
      <c r="E21" s="11">
        <f t="shared" ref="E21:I21" si="2">E13+E14+E15+E16+E17+E18+E19+E20</f>
        <v>18.36</v>
      </c>
      <c r="F21" s="11">
        <f t="shared" si="2"/>
        <v>16</v>
      </c>
      <c r="G21" s="11">
        <f t="shared" si="2"/>
        <v>75.510000000000005</v>
      </c>
      <c r="H21" s="11">
        <f t="shared" si="2"/>
        <v>435.54999999999995</v>
      </c>
      <c r="I21" s="11">
        <f t="shared" si="2"/>
        <v>29.230000000000004</v>
      </c>
      <c r="J21" s="1"/>
    </row>
    <row r="22" spans="1:10" x14ac:dyDescent="0.25">
      <c r="A22" s="71"/>
      <c r="B22" s="8"/>
      <c r="C22" s="8"/>
      <c r="D22" s="13"/>
      <c r="E22" s="13"/>
      <c r="F22" s="13"/>
      <c r="G22" s="13"/>
      <c r="H22" s="13"/>
      <c r="I22" s="13"/>
      <c r="J22" s="1"/>
    </row>
    <row r="23" spans="1:10" x14ac:dyDescent="0.25">
      <c r="A23" s="71"/>
      <c r="B23" s="8" t="s">
        <v>62</v>
      </c>
      <c r="C23" s="8" t="s">
        <v>73</v>
      </c>
      <c r="D23" s="8">
        <v>20</v>
      </c>
      <c r="E23" s="8">
        <v>1.18</v>
      </c>
      <c r="F23" s="8">
        <v>0.94</v>
      </c>
      <c r="G23" s="8">
        <v>15</v>
      </c>
      <c r="H23" s="8">
        <v>73.2</v>
      </c>
      <c r="I23" s="8">
        <v>0</v>
      </c>
      <c r="J23" s="1">
        <v>603</v>
      </c>
    </row>
    <row r="24" spans="1:10" x14ac:dyDescent="0.25">
      <c r="A24" s="71"/>
      <c r="B24" s="8"/>
      <c r="C24" s="8" t="s">
        <v>1</v>
      </c>
      <c r="D24" s="8">
        <v>180</v>
      </c>
      <c r="E24" s="8">
        <v>5.03</v>
      </c>
      <c r="F24" s="8">
        <v>5.74</v>
      </c>
      <c r="G24" s="8">
        <v>9.07</v>
      </c>
      <c r="H24" s="8">
        <v>108.4</v>
      </c>
      <c r="I24" s="8">
        <v>0.45</v>
      </c>
      <c r="J24" s="1">
        <v>529</v>
      </c>
    </row>
    <row r="25" spans="1:10" x14ac:dyDescent="0.25">
      <c r="A25" s="71"/>
      <c r="B25" s="8"/>
      <c r="C25" s="8" t="s">
        <v>81</v>
      </c>
      <c r="D25" s="8">
        <v>50</v>
      </c>
      <c r="E25" s="8">
        <v>0.2</v>
      </c>
      <c r="F25" s="8">
        <v>0.2</v>
      </c>
      <c r="G25" s="8">
        <v>5.2</v>
      </c>
      <c r="H25" s="8">
        <v>22.5</v>
      </c>
      <c r="I25" s="8">
        <v>5</v>
      </c>
      <c r="J25" s="1">
        <v>126</v>
      </c>
    </row>
    <row r="26" spans="1:10" x14ac:dyDescent="0.25">
      <c r="A26" s="71"/>
      <c r="B26" s="8"/>
      <c r="C26" s="8" t="s">
        <v>44</v>
      </c>
      <c r="D26" s="11">
        <f>D23+D24+D25</f>
        <v>250</v>
      </c>
      <c r="E26" s="11">
        <f t="shared" ref="E26:I26" si="3">E23+E24+E25</f>
        <v>6.41</v>
      </c>
      <c r="F26" s="11">
        <f t="shared" si="3"/>
        <v>6.88</v>
      </c>
      <c r="G26" s="11">
        <f t="shared" si="3"/>
        <v>29.27</v>
      </c>
      <c r="H26" s="11">
        <f t="shared" si="3"/>
        <v>204.10000000000002</v>
      </c>
      <c r="I26" s="11">
        <f t="shared" si="3"/>
        <v>5.45</v>
      </c>
      <c r="J26" s="1"/>
    </row>
    <row r="27" spans="1:10" x14ac:dyDescent="0.25">
      <c r="A27" s="71"/>
      <c r="B27" s="8"/>
      <c r="C27" s="8" t="s">
        <v>48</v>
      </c>
      <c r="D27" s="13">
        <f>D9+D12+D21+D26</f>
        <v>1245</v>
      </c>
      <c r="E27" s="13">
        <f t="shared" ref="E27:I27" si="4">E9+E12+E21+E26</f>
        <v>54.06</v>
      </c>
      <c r="F27" s="13">
        <f t="shared" si="4"/>
        <v>41.49</v>
      </c>
      <c r="G27" s="13">
        <f t="shared" si="4"/>
        <v>180.63000000000002</v>
      </c>
      <c r="H27" s="13">
        <f t="shared" si="4"/>
        <v>1231.67</v>
      </c>
      <c r="I27" s="13">
        <f t="shared" si="4"/>
        <v>37.77000000000001</v>
      </c>
      <c r="J27" s="1"/>
    </row>
    <row r="28" spans="1:10" ht="10.5" customHeight="1" x14ac:dyDescent="0.25">
      <c r="A28" s="71"/>
      <c r="B28" s="8"/>
      <c r="C28" s="8"/>
      <c r="D28" s="13"/>
      <c r="E28" s="13"/>
      <c r="F28" s="13"/>
      <c r="G28" s="13"/>
      <c r="H28" s="13"/>
      <c r="I28" s="13"/>
      <c r="J28" s="1"/>
    </row>
    <row r="29" spans="1:10" hidden="1" x14ac:dyDescent="0.25">
      <c r="A29" s="83"/>
      <c r="B29" s="8"/>
      <c r="C29" s="8"/>
      <c r="D29" s="8"/>
      <c r="E29" s="8"/>
      <c r="F29" s="8"/>
      <c r="G29" s="8"/>
      <c r="H29" s="8"/>
      <c r="I29" s="8"/>
      <c r="J29" s="1"/>
    </row>
  </sheetData>
  <mergeCells count="8">
    <mergeCell ref="A4:A29"/>
    <mergeCell ref="D1:D2"/>
    <mergeCell ref="E1:G1"/>
    <mergeCell ref="H1:H2"/>
    <mergeCell ref="I1:I2"/>
    <mergeCell ref="A1:A3"/>
    <mergeCell ref="B1:B3"/>
    <mergeCell ref="C1:C3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13" workbookViewId="0">
      <selection activeCell="H28" sqref="H28"/>
    </sheetView>
  </sheetViews>
  <sheetFormatPr defaultRowHeight="15" x14ac:dyDescent="0.25"/>
  <cols>
    <col min="1" max="1" width="6.28515625" customWidth="1"/>
    <col min="2" max="2" width="13" customWidth="1"/>
    <col min="3" max="3" width="19.28515625" customWidth="1"/>
    <col min="4" max="4" width="10" customWidth="1"/>
    <col min="5" max="5" width="8.28515625" customWidth="1"/>
    <col min="6" max="6" width="9.28515625" customWidth="1"/>
    <col min="7" max="7" width="8.85546875" customWidth="1"/>
    <col min="8" max="8" width="15.28515625" customWidth="1"/>
    <col min="9" max="9" width="10.28515625" customWidth="1"/>
    <col min="10" max="10" width="11.28515625" customWidth="1"/>
  </cols>
  <sheetData>
    <row r="1" spans="1:10" ht="14.45" customHeight="1" x14ac:dyDescent="0.25">
      <c r="A1" s="68" t="s">
        <v>9</v>
      </c>
      <c r="B1" s="68" t="s">
        <v>11</v>
      </c>
      <c r="C1" s="68" t="s">
        <v>12</v>
      </c>
      <c r="D1" s="68" t="s">
        <v>13</v>
      </c>
      <c r="E1" s="69" t="s">
        <v>14</v>
      </c>
      <c r="F1" s="69"/>
      <c r="G1" s="69"/>
      <c r="H1" s="68" t="s">
        <v>15</v>
      </c>
      <c r="I1" s="69" t="s">
        <v>16</v>
      </c>
      <c r="J1" s="31" t="s">
        <v>10</v>
      </c>
    </row>
    <row r="2" spans="1:10" x14ac:dyDescent="0.25">
      <c r="A2" s="68"/>
      <c r="B2" s="68"/>
      <c r="C2" s="68"/>
      <c r="D2" s="68"/>
      <c r="E2" s="28" t="s">
        <v>17</v>
      </c>
      <c r="F2" s="28" t="s">
        <v>18</v>
      </c>
      <c r="G2" s="29" t="s">
        <v>19</v>
      </c>
      <c r="H2" s="68"/>
      <c r="I2" s="69"/>
      <c r="J2" s="32"/>
    </row>
    <row r="3" spans="1:10" x14ac:dyDescent="0.25">
      <c r="A3" s="68"/>
      <c r="B3" s="68"/>
      <c r="C3" s="68"/>
      <c r="D3" s="30" t="s">
        <v>20</v>
      </c>
      <c r="E3" s="30" t="s">
        <v>20</v>
      </c>
      <c r="F3" s="30" t="s">
        <v>20</v>
      </c>
      <c r="G3" s="30" t="s">
        <v>20</v>
      </c>
      <c r="H3" s="30" t="s">
        <v>20</v>
      </c>
      <c r="I3" s="30" t="s">
        <v>20</v>
      </c>
      <c r="J3" s="9"/>
    </row>
    <row r="4" spans="1:10" ht="26.25" x14ac:dyDescent="0.25">
      <c r="A4" s="70" t="s">
        <v>57</v>
      </c>
      <c r="B4" s="10" t="s">
        <v>136</v>
      </c>
      <c r="C4" s="9" t="s">
        <v>138</v>
      </c>
      <c r="D4" s="8">
        <v>150</v>
      </c>
      <c r="E4" s="8">
        <v>0.12</v>
      </c>
      <c r="F4" s="8">
        <v>6.73</v>
      </c>
      <c r="G4" s="8">
        <v>21.62</v>
      </c>
      <c r="H4" s="8">
        <v>170.39</v>
      </c>
      <c r="I4" s="8">
        <v>1.1499999999999999</v>
      </c>
      <c r="J4" s="1">
        <v>281</v>
      </c>
    </row>
    <row r="5" spans="1:10" ht="32.450000000000003" customHeight="1" x14ac:dyDescent="0.25">
      <c r="A5" s="71"/>
      <c r="B5" s="8"/>
      <c r="C5" s="9" t="s">
        <v>7</v>
      </c>
      <c r="D5" s="8">
        <v>20</v>
      </c>
      <c r="E5" s="8">
        <v>1.52</v>
      </c>
      <c r="F5" s="8">
        <v>0.16</v>
      </c>
      <c r="G5" s="8">
        <v>9.84</v>
      </c>
      <c r="H5" s="8">
        <v>47</v>
      </c>
      <c r="I5" s="8">
        <v>0</v>
      </c>
      <c r="J5" s="1">
        <v>122</v>
      </c>
    </row>
    <row r="6" spans="1:10" x14ac:dyDescent="0.25">
      <c r="A6" s="71"/>
      <c r="B6" s="8"/>
      <c r="C6" s="9" t="s">
        <v>42</v>
      </c>
      <c r="D6" s="8">
        <v>150</v>
      </c>
      <c r="E6" s="8">
        <v>1.08</v>
      </c>
      <c r="F6" s="8">
        <v>0.93</v>
      </c>
      <c r="G6" s="8">
        <v>13.08</v>
      </c>
      <c r="H6" s="12">
        <v>65.34</v>
      </c>
      <c r="I6" s="8">
        <v>0.48</v>
      </c>
      <c r="J6" s="1">
        <v>507</v>
      </c>
    </row>
    <row r="7" spans="1:10" x14ac:dyDescent="0.25">
      <c r="A7" s="71"/>
      <c r="C7" s="21" t="s">
        <v>90</v>
      </c>
      <c r="D7" s="22">
        <v>25</v>
      </c>
      <c r="E7" s="22">
        <v>1.87</v>
      </c>
      <c r="F7" s="22">
        <v>0.72</v>
      </c>
      <c r="G7" s="22">
        <v>12.85</v>
      </c>
      <c r="H7" s="33">
        <v>65.5</v>
      </c>
      <c r="I7" s="22">
        <v>0</v>
      </c>
      <c r="J7" s="1">
        <v>125</v>
      </c>
    </row>
    <row r="8" spans="1:10" x14ac:dyDescent="0.25">
      <c r="A8" s="71"/>
      <c r="B8" s="8"/>
      <c r="C8" s="8" t="s">
        <v>4</v>
      </c>
      <c r="D8" s="8">
        <v>5</v>
      </c>
      <c r="E8" s="8">
        <v>1.28</v>
      </c>
      <c r="F8" s="8">
        <v>1.3</v>
      </c>
      <c r="G8" s="8">
        <v>0</v>
      </c>
      <c r="H8" s="8">
        <v>17.149999999999999</v>
      </c>
      <c r="I8" s="8">
        <v>0.03</v>
      </c>
      <c r="J8" s="1">
        <v>114</v>
      </c>
    </row>
    <row r="9" spans="1:10" x14ac:dyDescent="0.25">
      <c r="A9" s="71"/>
      <c r="B9" s="10"/>
      <c r="C9" s="8" t="s">
        <v>44</v>
      </c>
      <c r="D9" s="11">
        <f>D4+D5+D6+D7+D8</f>
        <v>350</v>
      </c>
      <c r="E9" s="11">
        <f t="shared" ref="E9:I9" si="0">E4+E5+E6+E7+E8</f>
        <v>5.87</v>
      </c>
      <c r="F9" s="11">
        <f t="shared" si="0"/>
        <v>9.8400000000000016</v>
      </c>
      <c r="G9" s="11">
        <f t="shared" si="0"/>
        <v>57.39</v>
      </c>
      <c r="H9" s="11">
        <f t="shared" si="0"/>
        <v>365.38</v>
      </c>
      <c r="I9" s="11">
        <f t="shared" si="0"/>
        <v>1.66</v>
      </c>
      <c r="J9" s="1"/>
    </row>
    <row r="10" spans="1:10" x14ac:dyDescent="0.25">
      <c r="A10" s="71"/>
      <c r="B10" s="9"/>
      <c r="C10" s="8"/>
      <c r="D10" s="8"/>
      <c r="E10" s="8"/>
      <c r="F10" s="8"/>
      <c r="G10" s="8"/>
      <c r="H10" s="8"/>
      <c r="I10" s="8"/>
      <c r="J10" s="1"/>
    </row>
    <row r="11" spans="1:10" ht="26.25" x14ac:dyDescent="0.25">
      <c r="A11" s="71"/>
      <c r="B11" s="23" t="s">
        <v>43</v>
      </c>
      <c r="C11" s="8" t="s">
        <v>96</v>
      </c>
      <c r="D11" s="13">
        <v>100</v>
      </c>
      <c r="E11" s="13">
        <v>0.5</v>
      </c>
      <c r="F11" s="13">
        <v>0.1</v>
      </c>
      <c r="G11" s="13">
        <v>10.1</v>
      </c>
      <c r="H11" s="13">
        <v>46</v>
      </c>
      <c r="I11" s="13">
        <v>2</v>
      </c>
      <c r="J11" s="1">
        <v>532</v>
      </c>
    </row>
    <row r="12" spans="1:10" x14ac:dyDescent="0.25">
      <c r="A12" s="71"/>
      <c r="B12" s="23"/>
      <c r="C12" s="8" t="s">
        <v>44</v>
      </c>
      <c r="D12" s="13">
        <f>D11</f>
        <v>100</v>
      </c>
      <c r="E12" s="13">
        <f t="shared" ref="E12:I12" si="1">E11</f>
        <v>0.5</v>
      </c>
      <c r="F12" s="13">
        <f t="shared" si="1"/>
        <v>0.1</v>
      </c>
      <c r="G12" s="13">
        <f t="shared" si="1"/>
        <v>10.1</v>
      </c>
      <c r="H12" s="13">
        <f t="shared" si="1"/>
        <v>46</v>
      </c>
      <c r="I12" s="13">
        <f t="shared" si="1"/>
        <v>2</v>
      </c>
      <c r="J12" s="1"/>
    </row>
    <row r="13" spans="1:10" x14ac:dyDescent="0.25">
      <c r="A13" s="71"/>
      <c r="B13" s="10" t="s">
        <v>137</v>
      </c>
      <c r="C13" s="9" t="s">
        <v>139</v>
      </c>
      <c r="D13" s="8">
        <v>50</v>
      </c>
      <c r="E13" s="8">
        <v>0.4</v>
      </c>
      <c r="F13" s="8">
        <v>0.05</v>
      </c>
      <c r="G13" s="8">
        <v>0.25</v>
      </c>
      <c r="H13" s="8">
        <v>7</v>
      </c>
      <c r="I13" s="8">
        <v>1.35</v>
      </c>
      <c r="J13" s="1">
        <v>120</v>
      </c>
    </row>
    <row r="14" spans="1:10" ht="26.25" x14ac:dyDescent="0.25">
      <c r="A14" s="71"/>
      <c r="B14" s="8"/>
      <c r="C14" s="9" t="s">
        <v>84</v>
      </c>
      <c r="D14" s="8">
        <v>150</v>
      </c>
      <c r="E14" s="8">
        <v>1.06</v>
      </c>
      <c r="F14" s="8">
        <v>3.08</v>
      </c>
      <c r="G14" s="8">
        <v>6.74</v>
      </c>
      <c r="H14" s="8">
        <v>60.94</v>
      </c>
      <c r="I14" s="8">
        <v>8.0299999999999994</v>
      </c>
      <c r="J14" s="1">
        <v>142</v>
      </c>
    </row>
    <row r="15" spans="1:10" x14ac:dyDescent="0.25">
      <c r="A15" s="71"/>
      <c r="B15" s="8"/>
      <c r="C15" s="8" t="s">
        <v>2</v>
      </c>
      <c r="D15" s="8">
        <v>6</v>
      </c>
      <c r="E15" s="8">
        <v>0.16</v>
      </c>
      <c r="F15" s="8">
        <v>0.9</v>
      </c>
      <c r="G15" s="8">
        <v>0.22</v>
      </c>
      <c r="H15" s="8">
        <v>9.6999999999999993</v>
      </c>
      <c r="I15" s="8">
        <v>0.02</v>
      </c>
      <c r="J15" s="1">
        <v>491</v>
      </c>
    </row>
    <row r="16" spans="1:10" x14ac:dyDescent="0.25">
      <c r="A16" s="71"/>
      <c r="B16" s="8"/>
      <c r="C16" s="8" t="s">
        <v>46</v>
      </c>
      <c r="D16" s="8">
        <v>10</v>
      </c>
      <c r="E16" s="8">
        <v>2.72</v>
      </c>
      <c r="F16" s="8">
        <v>1.94</v>
      </c>
      <c r="G16" s="8">
        <v>0</v>
      </c>
      <c r="H16" s="8">
        <v>27.5</v>
      </c>
      <c r="I16" s="8">
        <v>0</v>
      </c>
      <c r="J16" s="1">
        <v>368</v>
      </c>
    </row>
    <row r="17" spans="1:10" ht="26.25" x14ac:dyDescent="0.25">
      <c r="A17" s="71"/>
      <c r="B17" s="8"/>
      <c r="C17" s="9" t="s">
        <v>63</v>
      </c>
      <c r="D17" s="8">
        <v>50</v>
      </c>
      <c r="E17" s="8">
        <v>7.84</v>
      </c>
      <c r="F17" s="8">
        <v>9.2200000000000006</v>
      </c>
      <c r="G17" s="8">
        <v>1.77</v>
      </c>
      <c r="H17" s="8">
        <v>121.4</v>
      </c>
      <c r="I17" s="8">
        <v>4.32</v>
      </c>
      <c r="J17" s="1">
        <v>390</v>
      </c>
    </row>
    <row r="18" spans="1:10" ht="26.25" x14ac:dyDescent="0.25">
      <c r="A18" s="71"/>
      <c r="B18" s="8"/>
      <c r="C18" s="9" t="s">
        <v>186</v>
      </c>
      <c r="D18" s="8">
        <v>100</v>
      </c>
      <c r="E18" s="8">
        <v>3.69</v>
      </c>
      <c r="F18" s="8">
        <v>4.45</v>
      </c>
      <c r="G18" s="8">
        <v>17.97</v>
      </c>
      <c r="H18" s="8">
        <v>132.25</v>
      </c>
      <c r="I18" s="8">
        <v>1.76</v>
      </c>
      <c r="J18" s="1">
        <v>433</v>
      </c>
    </row>
    <row r="19" spans="1:10" x14ac:dyDescent="0.25">
      <c r="A19" s="71"/>
      <c r="B19" s="8"/>
      <c r="C19" s="9" t="s">
        <v>71</v>
      </c>
      <c r="D19" s="8">
        <v>150</v>
      </c>
      <c r="E19" s="8">
        <v>0.24</v>
      </c>
      <c r="F19" s="8">
        <v>0.15</v>
      </c>
      <c r="G19" s="8">
        <v>16.399999999999999</v>
      </c>
      <c r="H19" s="8">
        <v>67.930000000000007</v>
      </c>
      <c r="I19" s="8">
        <v>0.21</v>
      </c>
      <c r="J19" s="1">
        <v>526</v>
      </c>
    </row>
    <row r="20" spans="1:10" x14ac:dyDescent="0.25">
      <c r="A20" s="71"/>
      <c r="B20" s="8"/>
      <c r="C20" s="9" t="s">
        <v>8</v>
      </c>
      <c r="D20" s="8">
        <v>30</v>
      </c>
      <c r="E20" s="8">
        <v>1.98</v>
      </c>
      <c r="F20" s="8">
        <v>0.36</v>
      </c>
      <c r="G20" s="8">
        <v>10.02</v>
      </c>
      <c r="H20" s="8">
        <v>52.2</v>
      </c>
      <c r="I20" s="8">
        <v>0</v>
      </c>
      <c r="J20" s="1">
        <v>123</v>
      </c>
    </row>
    <row r="21" spans="1:10" x14ac:dyDescent="0.25">
      <c r="A21" s="71"/>
      <c r="B21" s="8"/>
      <c r="C21" s="8" t="s">
        <v>44</v>
      </c>
      <c r="D21" s="11">
        <f>D13+D14+D15+D16+D17+D18+D19+D20</f>
        <v>546</v>
      </c>
      <c r="E21" s="11">
        <f t="shared" ref="E21:I21" si="2">E13+E14+E15+E16+E17+E18+E19+E20</f>
        <v>18.09</v>
      </c>
      <c r="F21" s="11">
        <f t="shared" si="2"/>
        <v>20.149999999999999</v>
      </c>
      <c r="G21" s="11">
        <f t="shared" si="2"/>
        <v>53.36999999999999</v>
      </c>
      <c r="H21" s="11">
        <f t="shared" si="2"/>
        <v>478.92</v>
      </c>
      <c r="I21" s="11">
        <f t="shared" si="2"/>
        <v>15.69</v>
      </c>
      <c r="J21" s="1"/>
    </row>
    <row r="22" spans="1:10" x14ac:dyDescent="0.25">
      <c r="A22" s="71"/>
      <c r="B22" s="8"/>
      <c r="C22" s="8"/>
      <c r="D22" s="13"/>
      <c r="E22" s="13"/>
      <c r="F22" s="13"/>
      <c r="G22" s="13"/>
      <c r="H22" s="13"/>
      <c r="I22" s="13"/>
      <c r="J22" s="1"/>
    </row>
    <row r="23" spans="1:10" x14ac:dyDescent="0.25">
      <c r="A23" s="71"/>
      <c r="B23" s="8" t="s">
        <v>62</v>
      </c>
      <c r="C23" s="8" t="s">
        <v>80</v>
      </c>
      <c r="D23" s="8">
        <v>50</v>
      </c>
      <c r="E23" s="8">
        <v>3.06</v>
      </c>
      <c r="F23" s="8">
        <v>1.46</v>
      </c>
      <c r="G23" s="8">
        <v>35.200000000000003</v>
      </c>
      <c r="H23" s="8">
        <v>166.1</v>
      </c>
      <c r="I23" s="8">
        <v>0.13</v>
      </c>
      <c r="J23" s="1">
        <v>554</v>
      </c>
    </row>
    <row r="24" spans="1:10" x14ac:dyDescent="0.25">
      <c r="A24" s="71"/>
      <c r="B24" s="8"/>
      <c r="C24" s="8" t="s">
        <v>64</v>
      </c>
      <c r="D24" s="8">
        <v>150</v>
      </c>
      <c r="E24" s="8">
        <v>4.2</v>
      </c>
      <c r="F24" s="8">
        <v>3.25</v>
      </c>
      <c r="G24" s="8">
        <v>46.13</v>
      </c>
      <c r="H24" s="8">
        <v>70.739999999999995</v>
      </c>
      <c r="I24" s="8">
        <v>1.05</v>
      </c>
      <c r="J24" s="1">
        <v>530</v>
      </c>
    </row>
    <row r="25" spans="1:10" x14ac:dyDescent="0.25">
      <c r="A25" s="71"/>
      <c r="B25" s="8"/>
      <c r="C25" s="8" t="s">
        <v>81</v>
      </c>
      <c r="D25" s="8">
        <v>50</v>
      </c>
      <c r="E25" s="8">
        <v>0.2</v>
      </c>
      <c r="F25" s="8">
        <v>0.2</v>
      </c>
      <c r="G25" s="8">
        <v>5.2</v>
      </c>
      <c r="H25" s="8">
        <v>22.5</v>
      </c>
      <c r="I25" s="8">
        <v>5</v>
      </c>
      <c r="J25" s="1">
        <v>126</v>
      </c>
    </row>
    <row r="26" spans="1:10" x14ac:dyDescent="0.25">
      <c r="A26" s="71"/>
      <c r="B26" s="8"/>
      <c r="C26" s="8" t="s">
        <v>44</v>
      </c>
      <c r="D26" s="11">
        <f>D23+D24+D25</f>
        <v>250</v>
      </c>
      <c r="E26" s="11">
        <f t="shared" ref="E26:I26" si="3">E23+E24+E25</f>
        <v>7.46</v>
      </c>
      <c r="F26" s="11">
        <f t="shared" si="3"/>
        <v>4.91</v>
      </c>
      <c r="G26" s="11">
        <f t="shared" si="3"/>
        <v>86.530000000000015</v>
      </c>
      <c r="H26" s="11">
        <f t="shared" si="3"/>
        <v>259.33999999999997</v>
      </c>
      <c r="I26" s="11">
        <f t="shared" si="3"/>
        <v>6.18</v>
      </c>
      <c r="J26" s="1"/>
    </row>
    <row r="27" spans="1:10" x14ac:dyDescent="0.25">
      <c r="A27" s="71"/>
      <c r="B27" s="8"/>
      <c r="C27" s="8" t="s">
        <v>48</v>
      </c>
      <c r="D27" s="13">
        <f>D9+D11+D21+D26</f>
        <v>1246</v>
      </c>
      <c r="E27" s="13">
        <f t="shared" ref="E27:I27" si="4">E9+E11+E21+E26</f>
        <v>31.92</v>
      </c>
      <c r="F27" s="13">
        <f t="shared" si="4"/>
        <v>35</v>
      </c>
      <c r="G27" s="13">
        <f t="shared" si="4"/>
        <v>207.39</v>
      </c>
      <c r="H27" s="13">
        <f t="shared" si="4"/>
        <v>1149.6399999999999</v>
      </c>
      <c r="I27" s="13">
        <f t="shared" si="4"/>
        <v>25.53</v>
      </c>
      <c r="J27" s="1"/>
    </row>
    <row r="28" spans="1:10" x14ac:dyDescent="0.25">
      <c r="A28" s="71"/>
      <c r="B28" s="8"/>
      <c r="C28" s="8"/>
      <c r="D28" s="13"/>
      <c r="E28" s="13"/>
      <c r="F28" s="13"/>
      <c r="G28" s="13"/>
      <c r="H28" s="13"/>
      <c r="I28" s="13"/>
      <c r="J28" s="1"/>
    </row>
    <row r="29" spans="1:10" x14ac:dyDescent="0.25">
      <c r="A29" s="83"/>
      <c r="B29" s="8"/>
      <c r="C29" s="8"/>
      <c r="D29" s="8"/>
      <c r="E29" s="8"/>
      <c r="F29" s="8"/>
      <c r="G29" s="8"/>
      <c r="H29" s="8"/>
      <c r="I29" s="8"/>
      <c r="J29" s="1"/>
    </row>
  </sheetData>
  <mergeCells count="8">
    <mergeCell ref="A4:A29"/>
    <mergeCell ref="H1:H2"/>
    <mergeCell ref="I1:I2"/>
    <mergeCell ref="A1:A3"/>
    <mergeCell ref="B1:B3"/>
    <mergeCell ref="C1:C3"/>
    <mergeCell ref="D1:D2"/>
    <mergeCell ref="E1:G1"/>
  </mergeCells>
  <pageMargins left="0.25" right="0.25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10" workbookViewId="0">
      <selection activeCell="H27" sqref="H27"/>
    </sheetView>
  </sheetViews>
  <sheetFormatPr defaultRowHeight="15" x14ac:dyDescent="0.25"/>
  <cols>
    <col min="1" max="1" width="6.28515625" customWidth="1"/>
    <col min="2" max="2" width="13" customWidth="1"/>
    <col min="3" max="3" width="19.28515625" customWidth="1"/>
    <col min="4" max="4" width="10" customWidth="1"/>
    <col min="5" max="5" width="8.28515625" customWidth="1"/>
    <col min="6" max="6" width="9.28515625" customWidth="1"/>
    <col min="7" max="7" width="8.85546875" customWidth="1"/>
    <col min="8" max="8" width="15.28515625" customWidth="1"/>
    <col min="9" max="9" width="10.28515625" customWidth="1"/>
    <col min="10" max="10" width="11.28515625" customWidth="1"/>
  </cols>
  <sheetData>
    <row r="1" spans="1:10" ht="14.45" customHeight="1" x14ac:dyDescent="0.25">
      <c r="A1" s="68" t="s">
        <v>9</v>
      </c>
      <c r="B1" s="68" t="s">
        <v>11</v>
      </c>
      <c r="C1" s="68" t="s">
        <v>12</v>
      </c>
      <c r="D1" s="68" t="s">
        <v>13</v>
      </c>
      <c r="E1" s="69" t="s">
        <v>14</v>
      </c>
      <c r="F1" s="69"/>
      <c r="G1" s="69"/>
      <c r="H1" s="68" t="s">
        <v>15</v>
      </c>
      <c r="I1" s="69" t="s">
        <v>16</v>
      </c>
      <c r="J1" s="31" t="s">
        <v>10</v>
      </c>
    </row>
    <row r="2" spans="1:10" x14ac:dyDescent="0.25">
      <c r="A2" s="68"/>
      <c r="B2" s="68"/>
      <c r="C2" s="68"/>
      <c r="D2" s="68"/>
      <c r="E2" s="28" t="s">
        <v>17</v>
      </c>
      <c r="F2" s="28" t="s">
        <v>18</v>
      </c>
      <c r="G2" s="29" t="s">
        <v>19</v>
      </c>
      <c r="H2" s="68"/>
      <c r="I2" s="69"/>
      <c r="J2" s="32"/>
    </row>
    <row r="3" spans="1:10" x14ac:dyDescent="0.25">
      <c r="A3" s="68"/>
      <c r="B3" s="68"/>
      <c r="C3" s="68"/>
      <c r="D3" s="30" t="s">
        <v>20</v>
      </c>
      <c r="E3" s="30" t="s">
        <v>20</v>
      </c>
      <c r="F3" s="30" t="s">
        <v>20</v>
      </c>
      <c r="G3" s="30" t="s">
        <v>20</v>
      </c>
      <c r="H3" s="30" t="s">
        <v>20</v>
      </c>
      <c r="I3" s="30" t="s">
        <v>20</v>
      </c>
      <c r="J3" s="9"/>
    </row>
    <row r="4" spans="1:10" ht="26.25" x14ac:dyDescent="0.25">
      <c r="A4" s="70" t="s">
        <v>22</v>
      </c>
      <c r="B4" s="10" t="s">
        <v>136</v>
      </c>
      <c r="C4" s="9" t="s">
        <v>99</v>
      </c>
      <c r="D4" s="8">
        <v>150</v>
      </c>
      <c r="E4" s="8">
        <v>5.85</v>
      </c>
      <c r="F4" s="8">
        <v>7.43</v>
      </c>
      <c r="G4" s="8">
        <v>26.94</v>
      </c>
      <c r="H4" s="8">
        <v>200.17</v>
      </c>
      <c r="I4" s="8">
        <v>1.1000000000000001</v>
      </c>
      <c r="J4" s="1">
        <v>282</v>
      </c>
    </row>
    <row r="5" spans="1:10" ht="32.450000000000003" customHeight="1" x14ac:dyDescent="0.25">
      <c r="A5" s="71"/>
      <c r="B5" s="8"/>
      <c r="C5" s="9" t="s">
        <v>7</v>
      </c>
      <c r="D5" s="8">
        <v>20</v>
      </c>
      <c r="E5" s="8">
        <v>1.52</v>
      </c>
      <c r="F5" s="8">
        <v>0.16</v>
      </c>
      <c r="G5" s="8">
        <v>9.84</v>
      </c>
      <c r="H5" s="8">
        <v>47</v>
      </c>
      <c r="I5" s="8">
        <v>0</v>
      </c>
      <c r="J5" s="1">
        <v>122</v>
      </c>
    </row>
    <row r="6" spans="1:10" ht="26.25" x14ac:dyDescent="0.25">
      <c r="A6" s="71"/>
      <c r="B6" s="8"/>
      <c r="C6" s="9" t="s">
        <v>52</v>
      </c>
      <c r="D6" s="8">
        <v>150</v>
      </c>
      <c r="E6" s="8">
        <v>1.05</v>
      </c>
      <c r="F6" s="8">
        <v>0.01</v>
      </c>
      <c r="G6" s="8">
        <v>13.01</v>
      </c>
      <c r="H6" s="12">
        <v>56.38</v>
      </c>
      <c r="I6" s="8">
        <v>0.09</v>
      </c>
      <c r="J6" s="1">
        <v>515</v>
      </c>
    </row>
    <row r="7" spans="1:10" x14ac:dyDescent="0.25">
      <c r="A7" s="71"/>
      <c r="C7" s="21" t="s">
        <v>90</v>
      </c>
      <c r="D7" s="22">
        <v>25</v>
      </c>
      <c r="E7" s="22">
        <v>1.87</v>
      </c>
      <c r="F7" s="22">
        <v>0.72</v>
      </c>
      <c r="G7" s="22">
        <v>12.85</v>
      </c>
      <c r="H7" s="33">
        <v>65.5</v>
      </c>
      <c r="I7" s="22">
        <v>0</v>
      </c>
      <c r="J7" s="1">
        <v>125</v>
      </c>
    </row>
    <row r="8" spans="1:10" x14ac:dyDescent="0.25">
      <c r="A8" s="71"/>
      <c r="B8" s="8"/>
      <c r="C8" s="8" t="s">
        <v>4</v>
      </c>
      <c r="D8" s="8">
        <v>5</v>
      </c>
      <c r="E8" s="8">
        <v>1.28</v>
      </c>
      <c r="F8" s="8">
        <v>1.3</v>
      </c>
      <c r="G8" s="8">
        <v>0</v>
      </c>
      <c r="H8" s="8">
        <v>17.149999999999999</v>
      </c>
      <c r="I8" s="8">
        <v>0.03</v>
      </c>
      <c r="J8" s="1">
        <v>114</v>
      </c>
    </row>
    <row r="9" spans="1:10" x14ac:dyDescent="0.25">
      <c r="A9" s="71"/>
      <c r="B9" s="10"/>
      <c r="C9" s="8" t="s">
        <v>44</v>
      </c>
      <c r="D9" s="11">
        <f>D4+D5+D6+D7+D8</f>
        <v>350</v>
      </c>
      <c r="E9" s="11">
        <f t="shared" ref="E9:I9" si="0">E4+E5+E6+E7+E8</f>
        <v>11.569999999999999</v>
      </c>
      <c r="F9" s="11">
        <f t="shared" si="0"/>
        <v>9.620000000000001</v>
      </c>
      <c r="G9" s="11">
        <f t="shared" si="0"/>
        <v>62.64</v>
      </c>
      <c r="H9" s="11">
        <f t="shared" si="0"/>
        <v>386.2</v>
      </c>
      <c r="I9" s="11">
        <f t="shared" si="0"/>
        <v>1.2200000000000002</v>
      </c>
      <c r="J9" s="1"/>
    </row>
    <row r="10" spans="1:10" x14ac:dyDescent="0.25">
      <c r="A10" s="71"/>
      <c r="B10" s="9"/>
      <c r="C10" s="8"/>
      <c r="D10" s="8"/>
      <c r="E10" s="8"/>
      <c r="F10" s="8"/>
      <c r="G10" s="8"/>
      <c r="H10" s="8"/>
      <c r="I10" s="8"/>
      <c r="J10" s="1"/>
    </row>
    <row r="11" spans="1:10" ht="26.25" x14ac:dyDescent="0.25">
      <c r="A11" s="71"/>
      <c r="B11" s="23" t="s">
        <v>43</v>
      </c>
      <c r="C11" s="8" t="s">
        <v>96</v>
      </c>
      <c r="D11" s="13">
        <v>100</v>
      </c>
      <c r="E11" s="13">
        <v>0.5</v>
      </c>
      <c r="F11" s="13">
        <v>0.1</v>
      </c>
      <c r="G11" s="13">
        <v>10.1</v>
      </c>
      <c r="H11" s="13">
        <v>46</v>
      </c>
      <c r="I11" s="13">
        <v>2</v>
      </c>
      <c r="J11" s="1">
        <v>532</v>
      </c>
    </row>
    <row r="12" spans="1:10" x14ac:dyDescent="0.25">
      <c r="A12" s="71"/>
      <c r="B12" s="23"/>
      <c r="C12" s="8" t="s">
        <v>44</v>
      </c>
      <c r="D12" s="13">
        <f>D11</f>
        <v>100</v>
      </c>
      <c r="E12" s="13">
        <f t="shared" ref="E12:I12" si="1">E11</f>
        <v>0.5</v>
      </c>
      <c r="F12" s="13">
        <f t="shared" si="1"/>
        <v>0.1</v>
      </c>
      <c r="G12" s="13">
        <f t="shared" si="1"/>
        <v>10.1</v>
      </c>
      <c r="H12" s="13">
        <f t="shared" si="1"/>
        <v>46</v>
      </c>
      <c r="I12" s="13">
        <f t="shared" si="1"/>
        <v>2</v>
      </c>
      <c r="J12" s="1"/>
    </row>
    <row r="13" spans="1:10" x14ac:dyDescent="0.25">
      <c r="A13" s="71"/>
      <c r="B13" s="10" t="s">
        <v>137</v>
      </c>
      <c r="C13" s="9" t="s">
        <v>60</v>
      </c>
      <c r="D13" s="8">
        <v>50</v>
      </c>
      <c r="E13" s="8">
        <v>5.05</v>
      </c>
      <c r="F13" s="8">
        <v>3.99</v>
      </c>
      <c r="G13" s="8">
        <v>2.12</v>
      </c>
      <c r="H13" s="8">
        <v>64.7</v>
      </c>
      <c r="I13" s="8">
        <v>1.59</v>
      </c>
      <c r="J13" s="1">
        <v>364</v>
      </c>
    </row>
    <row r="14" spans="1:10" x14ac:dyDescent="0.25">
      <c r="A14" s="71"/>
      <c r="B14" s="8"/>
      <c r="C14" s="9" t="s">
        <v>45</v>
      </c>
      <c r="D14" s="8">
        <v>150</v>
      </c>
      <c r="E14" s="8">
        <v>1.3</v>
      </c>
      <c r="F14" s="8">
        <v>2.64</v>
      </c>
      <c r="G14" s="8">
        <v>7.25</v>
      </c>
      <c r="H14" s="8">
        <v>69.459999999999994</v>
      </c>
      <c r="I14" s="8">
        <v>5.24</v>
      </c>
      <c r="J14" s="1">
        <v>145</v>
      </c>
    </row>
    <row r="15" spans="1:10" x14ac:dyDescent="0.25">
      <c r="A15" s="71"/>
      <c r="B15" s="8"/>
      <c r="C15" s="8" t="s">
        <v>46</v>
      </c>
      <c r="D15" s="8">
        <v>10</v>
      </c>
      <c r="E15" s="8">
        <v>2.72</v>
      </c>
      <c r="F15" s="8">
        <v>1.94</v>
      </c>
      <c r="G15" s="8">
        <v>0</v>
      </c>
      <c r="H15" s="8">
        <v>27.5</v>
      </c>
      <c r="I15" s="8">
        <v>0</v>
      </c>
      <c r="J15" s="1">
        <v>368</v>
      </c>
    </row>
    <row r="16" spans="1:10" x14ac:dyDescent="0.25">
      <c r="A16" s="71"/>
      <c r="B16" s="8"/>
      <c r="C16" s="9" t="s">
        <v>101</v>
      </c>
      <c r="D16" s="8">
        <v>50</v>
      </c>
      <c r="E16" s="8">
        <v>7.24</v>
      </c>
      <c r="F16" s="8">
        <v>1.18</v>
      </c>
      <c r="G16" s="8">
        <v>2.88</v>
      </c>
      <c r="H16" s="8">
        <v>51.1</v>
      </c>
      <c r="I16" s="8">
        <v>0.12</v>
      </c>
      <c r="J16" s="1">
        <v>356</v>
      </c>
    </row>
    <row r="17" spans="1:10" x14ac:dyDescent="0.25">
      <c r="A17" s="71"/>
      <c r="B17" s="8"/>
      <c r="C17" s="9" t="s">
        <v>100</v>
      </c>
      <c r="D17" s="8">
        <v>110</v>
      </c>
      <c r="E17" s="8">
        <v>2.2599999999999998</v>
      </c>
      <c r="F17" s="8">
        <v>4.66</v>
      </c>
      <c r="G17" s="8">
        <v>10.33</v>
      </c>
      <c r="H17" s="8">
        <v>106.55</v>
      </c>
      <c r="I17" s="8">
        <v>3.74</v>
      </c>
      <c r="J17" s="1">
        <v>441</v>
      </c>
    </row>
    <row r="18" spans="1:10" ht="26.25" x14ac:dyDescent="0.25">
      <c r="A18" s="71"/>
      <c r="B18" s="8"/>
      <c r="C18" s="9" t="s">
        <v>92</v>
      </c>
      <c r="D18" s="8">
        <v>150</v>
      </c>
      <c r="E18" s="8">
        <v>0.19</v>
      </c>
      <c r="F18" s="8">
        <v>0.16</v>
      </c>
      <c r="G18" s="8">
        <v>19.02</v>
      </c>
      <c r="H18" s="8">
        <v>105.23</v>
      </c>
      <c r="I18" s="8">
        <v>2.0299999999999998</v>
      </c>
      <c r="J18" s="1">
        <v>523</v>
      </c>
    </row>
    <row r="19" spans="1:10" x14ac:dyDescent="0.25">
      <c r="A19" s="71"/>
      <c r="B19" s="8"/>
      <c r="C19" s="9" t="s">
        <v>8</v>
      </c>
      <c r="D19" s="8">
        <v>30</v>
      </c>
      <c r="E19" s="8">
        <v>1.98</v>
      </c>
      <c r="F19" s="8">
        <v>0.36</v>
      </c>
      <c r="G19" s="8">
        <v>10.02</v>
      </c>
      <c r="H19" s="8">
        <v>52.2</v>
      </c>
      <c r="I19" s="8">
        <v>0</v>
      </c>
      <c r="J19" s="1">
        <v>123</v>
      </c>
    </row>
    <row r="20" spans="1:10" x14ac:dyDescent="0.25">
      <c r="A20" s="71"/>
      <c r="B20" s="8"/>
      <c r="C20" s="8" t="s">
        <v>44</v>
      </c>
      <c r="D20" s="11">
        <f>D13+D14+D15+D16+D17+D18+D19</f>
        <v>550</v>
      </c>
      <c r="E20" s="11">
        <f t="shared" ref="E20:I20" si="2">E13+E14+E15+E16+E17+E18+E19</f>
        <v>20.740000000000002</v>
      </c>
      <c r="F20" s="11">
        <f t="shared" si="2"/>
        <v>14.93</v>
      </c>
      <c r="G20" s="11">
        <f t="shared" si="2"/>
        <v>51.61999999999999</v>
      </c>
      <c r="H20" s="11">
        <f t="shared" si="2"/>
        <v>476.74</v>
      </c>
      <c r="I20" s="11">
        <f t="shared" si="2"/>
        <v>12.72</v>
      </c>
      <c r="J20" s="1"/>
    </row>
    <row r="21" spans="1:10" x14ac:dyDescent="0.25">
      <c r="A21" s="71"/>
      <c r="B21" s="8"/>
      <c r="C21" s="8"/>
      <c r="D21" s="13"/>
      <c r="E21" s="13"/>
      <c r="F21" s="13"/>
      <c r="G21" s="13"/>
      <c r="H21" s="13"/>
      <c r="I21" s="13"/>
      <c r="J21" s="1"/>
    </row>
    <row r="22" spans="1:10" x14ac:dyDescent="0.25">
      <c r="A22" s="71"/>
      <c r="B22" s="8" t="s">
        <v>62</v>
      </c>
      <c r="C22" s="8" t="s">
        <v>1</v>
      </c>
      <c r="D22" s="8">
        <v>180</v>
      </c>
      <c r="E22" s="8">
        <v>5.03</v>
      </c>
      <c r="F22" s="8">
        <v>5.74</v>
      </c>
      <c r="G22" s="8">
        <v>9.07</v>
      </c>
      <c r="H22" s="8">
        <v>108.4</v>
      </c>
      <c r="I22" s="8">
        <v>0.45</v>
      </c>
      <c r="J22" s="1">
        <v>529</v>
      </c>
    </row>
    <row r="23" spans="1:10" x14ac:dyDescent="0.25">
      <c r="A23" s="71"/>
      <c r="B23" s="8"/>
      <c r="C23" s="8" t="s">
        <v>47</v>
      </c>
      <c r="D23" s="8">
        <v>20</v>
      </c>
      <c r="E23" s="8">
        <v>1.5</v>
      </c>
      <c r="F23" s="8">
        <v>1.96</v>
      </c>
      <c r="G23" s="8">
        <v>14.9</v>
      </c>
      <c r="H23" s="8">
        <v>83.4</v>
      </c>
      <c r="I23" s="8">
        <v>0</v>
      </c>
      <c r="J23" s="1">
        <v>604</v>
      </c>
    </row>
    <row r="24" spans="1:10" x14ac:dyDescent="0.25">
      <c r="A24" s="71"/>
      <c r="B24" s="8"/>
      <c r="C24" s="8" t="s">
        <v>81</v>
      </c>
      <c r="D24" s="8">
        <v>50</v>
      </c>
      <c r="E24" s="8">
        <v>0.2</v>
      </c>
      <c r="F24" s="8">
        <v>0.2</v>
      </c>
      <c r="G24" s="8">
        <v>5.2</v>
      </c>
      <c r="H24" s="8">
        <v>22.5</v>
      </c>
      <c r="I24" s="8">
        <v>5</v>
      </c>
      <c r="J24" s="1">
        <v>126</v>
      </c>
    </row>
    <row r="25" spans="1:10" x14ac:dyDescent="0.25">
      <c r="A25" s="71"/>
      <c r="B25" s="8"/>
      <c r="C25" s="8" t="s">
        <v>44</v>
      </c>
      <c r="D25" s="11">
        <f>D22+D23+D24</f>
        <v>250</v>
      </c>
      <c r="E25" s="11">
        <f t="shared" ref="E25:I25" si="3">E22+E23+E24</f>
        <v>6.73</v>
      </c>
      <c r="F25" s="11">
        <f t="shared" si="3"/>
        <v>7.9</v>
      </c>
      <c r="G25" s="11">
        <f t="shared" si="3"/>
        <v>29.169999999999998</v>
      </c>
      <c r="H25" s="11">
        <f t="shared" si="3"/>
        <v>214.3</v>
      </c>
      <c r="I25" s="11">
        <f t="shared" si="3"/>
        <v>5.45</v>
      </c>
      <c r="J25" s="1"/>
    </row>
    <row r="26" spans="1:10" x14ac:dyDescent="0.25">
      <c r="A26" s="71"/>
      <c r="B26" s="8"/>
      <c r="C26" s="8" t="s">
        <v>48</v>
      </c>
      <c r="D26" s="13">
        <f>D9+D12+D20+D25</f>
        <v>1250</v>
      </c>
      <c r="E26" s="13">
        <f t="shared" ref="E26:I26" si="4">E9+E12+E20+E25</f>
        <v>39.540000000000006</v>
      </c>
      <c r="F26" s="13">
        <f t="shared" si="4"/>
        <v>32.549999999999997</v>
      </c>
      <c r="G26" s="13">
        <f t="shared" si="4"/>
        <v>153.52999999999997</v>
      </c>
      <c r="H26" s="13">
        <f t="shared" si="4"/>
        <v>1123.24</v>
      </c>
      <c r="I26" s="13">
        <f t="shared" si="4"/>
        <v>21.39</v>
      </c>
      <c r="J26" s="1"/>
    </row>
    <row r="27" spans="1:10" x14ac:dyDescent="0.25">
      <c r="A27" s="71"/>
      <c r="B27" s="8"/>
      <c r="C27" s="8"/>
      <c r="D27" s="13"/>
      <c r="E27" s="13"/>
      <c r="F27" s="13"/>
      <c r="G27" s="13"/>
      <c r="H27" s="13"/>
      <c r="I27" s="13"/>
      <c r="J27" s="1"/>
    </row>
    <row r="28" spans="1:10" x14ac:dyDescent="0.25">
      <c r="A28" s="83"/>
      <c r="B28" s="8"/>
      <c r="C28" s="8"/>
      <c r="D28" s="8"/>
      <c r="E28" s="8"/>
      <c r="F28" s="8"/>
      <c r="G28" s="8"/>
      <c r="H28" s="8"/>
      <c r="I28" s="8"/>
      <c r="J28" s="1"/>
    </row>
  </sheetData>
  <mergeCells count="8">
    <mergeCell ref="A4:A28"/>
    <mergeCell ref="H1:H2"/>
    <mergeCell ref="I1:I2"/>
    <mergeCell ref="A1:A3"/>
    <mergeCell ref="B1:B3"/>
    <mergeCell ref="C1:C3"/>
    <mergeCell ref="D1:D2"/>
    <mergeCell ref="E1:G1"/>
  </mergeCells>
  <pageMargins left="0.25" right="0.25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13" zoomScale="110" zoomScaleNormal="110" workbookViewId="0">
      <selection activeCell="H27" sqref="H27"/>
    </sheetView>
  </sheetViews>
  <sheetFormatPr defaultRowHeight="15" x14ac:dyDescent="0.25"/>
  <cols>
    <col min="1" max="1" width="6.28515625" customWidth="1"/>
    <col min="2" max="2" width="13" customWidth="1"/>
    <col min="3" max="3" width="19.28515625" customWidth="1"/>
    <col min="4" max="4" width="10" customWidth="1"/>
    <col min="5" max="5" width="8.28515625" customWidth="1"/>
    <col min="6" max="6" width="9.28515625" customWidth="1"/>
    <col min="7" max="7" width="8.85546875" customWidth="1"/>
    <col min="8" max="8" width="15.28515625" customWidth="1"/>
    <col min="9" max="9" width="10.28515625" customWidth="1"/>
    <col min="10" max="10" width="11.28515625" customWidth="1"/>
  </cols>
  <sheetData>
    <row r="1" spans="1:10" ht="14.45" customHeight="1" x14ac:dyDescent="0.25">
      <c r="A1" s="68" t="s">
        <v>9</v>
      </c>
      <c r="B1" s="68" t="s">
        <v>11</v>
      </c>
      <c r="C1" s="68" t="s">
        <v>12</v>
      </c>
      <c r="D1" s="68" t="s">
        <v>13</v>
      </c>
      <c r="E1" s="69" t="s">
        <v>14</v>
      </c>
      <c r="F1" s="69"/>
      <c r="G1" s="69"/>
      <c r="H1" s="68" t="s">
        <v>15</v>
      </c>
      <c r="I1" s="69" t="s">
        <v>16</v>
      </c>
      <c r="J1" s="31" t="s">
        <v>10</v>
      </c>
    </row>
    <row r="2" spans="1:10" x14ac:dyDescent="0.25">
      <c r="A2" s="68"/>
      <c r="B2" s="68"/>
      <c r="C2" s="68"/>
      <c r="D2" s="68"/>
      <c r="E2" s="28" t="s">
        <v>17</v>
      </c>
      <c r="F2" s="28" t="s">
        <v>18</v>
      </c>
      <c r="G2" s="29" t="s">
        <v>19</v>
      </c>
      <c r="H2" s="68"/>
      <c r="I2" s="69"/>
      <c r="J2" s="32"/>
    </row>
    <row r="3" spans="1:10" x14ac:dyDescent="0.25">
      <c r="A3" s="68"/>
      <c r="B3" s="68"/>
      <c r="C3" s="68"/>
      <c r="D3" s="30" t="s">
        <v>20</v>
      </c>
      <c r="E3" s="30" t="s">
        <v>20</v>
      </c>
      <c r="F3" s="30" t="s">
        <v>20</v>
      </c>
      <c r="G3" s="30" t="s">
        <v>20</v>
      </c>
      <c r="H3" s="30" t="s">
        <v>20</v>
      </c>
      <c r="I3" s="30" t="s">
        <v>20</v>
      </c>
      <c r="J3" s="9"/>
    </row>
    <row r="4" spans="1:10" ht="26.25" customHeight="1" x14ac:dyDescent="0.25">
      <c r="A4" s="70" t="s">
        <v>65</v>
      </c>
      <c r="B4" s="10" t="s">
        <v>136</v>
      </c>
      <c r="C4" s="9" t="s">
        <v>58</v>
      </c>
      <c r="D4" s="8">
        <v>150</v>
      </c>
      <c r="E4" s="8">
        <v>12.92</v>
      </c>
      <c r="F4" s="8">
        <v>19.850000000000001</v>
      </c>
      <c r="G4" s="8">
        <v>3.51</v>
      </c>
      <c r="H4" s="8">
        <v>244.34</v>
      </c>
      <c r="I4" s="8">
        <v>0</v>
      </c>
      <c r="J4" s="1">
        <v>311</v>
      </c>
    </row>
    <row r="5" spans="1:10" ht="32.450000000000003" customHeight="1" x14ac:dyDescent="0.25">
      <c r="A5" s="71"/>
      <c r="B5" s="8"/>
      <c r="C5" s="9" t="s">
        <v>7</v>
      </c>
      <c r="D5" s="8">
        <v>20</v>
      </c>
      <c r="E5" s="8">
        <v>1.52</v>
      </c>
      <c r="F5" s="8">
        <v>0.16</v>
      </c>
      <c r="G5" s="8">
        <v>9.84</v>
      </c>
      <c r="H5" s="8">
        <v>47</v>
      </c>
      <c r="I5" s="8">
        <v>0</v>
      </c>
      <c r="J5" s="1">
        <v>122</v>
      </c>
    </row>
    <row r="6" spans="1:10" x14ac:dyDescent="0.25">
      <c r="A6" s="71"/>
      <c r="B6" s="8"/>
      <c r="C6" s="9" t="s">
        <v>42</v>
      </c>
      <c r="D6" s="8">
        <v>150</v>
      </c>
      <c r="E6" s="8">
        <v>1.08</v>
      </c>
      <c r="F6" s="8">
        <v>0.93</v>
      </c>
      <c r="G6" s="8">
        <v>13.08</v>
      </c>
      <c r="H6" s="12">
        <v>65.34</v>
      </c>
      <c r="I6" s="8">
        <v>0.48</v>
      </c>
      <c r="J6" s="1">
        <v>507</v>
      </c>
    </row>
    <row r="7" spans="1:10" x14ac:dyDescent="0.25">
      <c r="A7" s="71"/>
      <c r="C7" s="21" t="s">
        <v>90</v>
      </c>
      <c r="D7" s="22">
        <v>25</v>
      </c>
      <c r="E7" s="22">
        <v>1.87</v>
      </c>
      <c r="F7" s="22">
        <v>0.72</v>
      </c>
      <c r="G7" s="22">
        <v>12.85</v>
      </c>
      <c r="H7" s="33">
        <v>65.5</v>
      </c>
      <c r="I7" s="22">
        <v>0</v>
      </c>
      <c r="J7" s="1">
        <v>125</v>
      </c>
    </row>
    <row r="8" spans="1:10" x14ac:dyDescent="0.25">
      <c r="A8" s="71"/>
      <c r="B8" s="8"/>
      <c r="C8" s="8" t="s">
        <v>4</v>
      </c>
      <c r="D8" s="8">
        <v>5</v>
      </c>
      <c r="E8" s="8">
        <v>1.28</v>
      </c>
      <c r="F8" s="8">
        <v>1.3</v>
      </c>
      <c r="G8" s="8">
        <v>0</v>
      </c>
      <c r="H8" s="8">
        <v>17.149999999999999</v>
      </c>
      <c r="I8" s="8">
        <v>0.03</v>
      </c>
      <c r="J8" s="1">
        <v>114</v>
      </c>
    </row>
    <row r="9" spans="1:10" x14ac:dyDescent="0.25">
      <c r="A9" s="71"/>
      <c r="B9" s="10"/>
      <c r="C9" s="8" t="s">
        <v>44</v>
      </c>
      <c r="D9" s="11">
        <f>D4+D5+D6+D7+D8</f>
        <v>350</v>
      </c>
      <c r="E9" s="11">
        <f t="shared" ref="E9:I9" si="0">E4+E5+E6+E7+E8</f>
        <v>18.670000000000002</v>
      </c>
      <c r="F9" s="11">
        <f t="shared" si="0"/>
        <v>22.96</v>
      </c>
      <c r="G9" s="11">
        <f t="shared" si="0"/>
        <v>39.28</v>
      </c>
      <c r="H9" s="11">
        <f t="shared" si="0"/>
        <v>439.33000000000004</v>
      </c>
      <c r="I9" s="11">
        <f t="shared" si="0"/>
        <v>0.51</v>
      </c>
      <c r="J9" s="1"/>
    </row>
    <row r="10" spans="1:10" x14ac:dyDescent="0.25">
      <c r="A10" s="71"/>
      <c r="B10" s="9"/>
      <c r="C10" s="8"/>
      <c r="D10" s="8"/>
      <c r="E10" s="8"/>
      <c r="F10" s="8"/>
      <c r="G10" s="8"/>
      <c r="H10" s="8"/>
      <c r="I10" s="8"/>
      <c r="J10" s="1"/>
    </row>
    <row r="11" spans="1:10" ht="26.25" x14ac:dyDescent="0.25">
      <c r="A11" s="71"/>
      <c r="B11" s="23" t="s">
        <v>43</v>
      </c>
      <c r="C11" s="8" t="s">
        <v>96</v>
      </c>
      <c r="D11" s="13">
        <v>100</v>
      </c>
      <c r="E11" s="13">
        <v>0.5</v>
      </c>
      <c r="F11" s="13">
        <v>0.1</v>
      </c>
      <c r="G11" s="13">
        <v>10.1</v>
      </c>
      <c r="H11" s="13">
        <v>46</v>
      </c>
      <c r="I11" s="13">
        <v>2</v>
      </c>
      <c r="J11" s="1">
        <v>532</v>
      </c>
    </row>
    <row r="12" spans="1:10" x14ac:dyDescent="0.25">
      <c r="A12" s="71"/>
      <c r="B12" s="23"/>
      <c r="C12" s="8" t="s">
        <v>44</v>
      </c>
      <c r="D12" s="13">
        <f>D11</f>
        <v>100</v>
      </c>
      <c r="E12" s="13">
        <f t="shared" ref="E12:I12" si="1">E11</f>
        <v>0.5</v>
      </c>
      <c r="F12" s="13">
        <f t="shared" si="1"/>
        <v>0.1</v>
      </c>
      <c r="G12" s="13">
        <f t="shared" si="1"/>
        <v>10.1</v>
      </c>
      <c r="H12" s="13">
        <f t="shared" si="1"/>
        <v>46</v>
      </c>
      <c r="I12" s="13">
        <f t="shared" si="1"/>
        <v>2</v>
      </c>
      <c r="J12" s="1"/>
    </row>
    <row r="13" spans="1:10" x14ac:dyDescent="0.25">
      <c r="A13" s="71"/>
      <c r="B13" s="10" t="s">
        <v>137</v>
      </c>
      <c r="C13" s="9" t="s">
        <v>139</v>
      </c>
      <c r="D13" s="8">
        <v>50</v>
      </c>
      <c r="E13" s="8">
        <v>0.32</v>
      </c>
      <c r="F13" s="8">
        <v>0.04</v>
      </c>
      <c r="G13" s="8">
        <v>0.68</v>
      </c>
      <c r="H13" s="8">
        <v>5.2</v>
      </c>
      <c r="I13" s="8">
        <v>1.08</v>
      </c>
      <c r="J13" s="1">
        <v>120</v>
      </c>
    </row>
    <row r="14" spans="1:10" x14ac:dyDescent="0.25">
      <c r="A14" s="71"/>
      <c r="B14" s="8"/>
      <c r="C14" s="9" t="s">
        <v>142</v>
      </c>
      <c r="D14" s="8">
        <v>150</v>
      </c>
      <c r="E14" s="8">
        <v>1.21</v>
      </c>
      <c r="F14" s="8">
        <v>3.17</v>
      </c>
      <c r="G14" s="8">
        <v>6.81</v>
      </c>
      <c r="H14" s="8">
        <v>63.95</v>
      </c>
      <c r="I14" s="8">
        <v>6.66</v>
      </c>
      <c r="J14" s="1">
        <v>169</v>
      </c>
    </row>
    <row r="15" spans="1:10" x14ac:dyDescent="0.25">
      <c r="A15" s="71"/>
      <c r="B15" s="8"/>
      <c r="C15" s="8" t="s">
        <v>2</v>
      </c>
      <c r="D15" s="8">
        <v>6</v>
      </c>
      <c r="E15" s="8">
        <v>0.16</v>
      </c>
      <c r="F15" s="8">
        <v>0.9</v>
      </c>
      <c r="G15" s="8">
        <v>0.22</v>
      </c>
      <c r="H15" s="8">
        <v>9.6999999999999993</v>
      </c>
      <c r="I15" s="8">
        <v>0.02</v>
      </c>
      <c r="J15" s="1">
        <v>491</v>
      </c>
    </row>
    <row r="16" spans="1:10" x14ac:dyDescent="0.25">
      <c r="A16" s="71"/>
      <c r="B16" s="8"/>
      <c r="C16" s="8" t="s">
        <v>46</v>
      </c>
      <c r="D16" s="8">
        <v>10</v>
      </c>
      <c r="E16" s="8">
        <v>2.72</v>
      </c>
      <c r="F16" s="8">
        <v>1.94</v>
      </c>
      <c r="G16" s="8">
        <v>0</v>
      </c>
      <c r="H16" s="8">
        <v>27.5</v>
      </c>
      <c r="I16" s="8">
        <v>0</v>
      </c>
      <c r="J16" s="1">
        <v>368</v>
      </c>
    </row>
    <row r="17" spans="1:10" ht="26.25" x14ac:dyDescent="0.25">
      <c r="A17" s="71"/>
      <c r="B17" s="8"/>
      <c r="C17" s="9" t="s">
        <v>61</v>
      </c>
      <c r="D17" s="8">
        <v>150</v>
      </c>
      <c r="E17" s="8">
        <v>15.17</v>
      </c>
      <c r="F17" s="8">
        <v>15.56</v>
      </c>
      <c r="G17" s="8">
        <v>11.71</v>
      </c>
      <c r="H17" s="8">
        <v>247.54</v>
      </c>
      <c r="I17" s="8">
        <v>3.34</v>
      </c>
      <c r="J17" s="1">
        <v>379</v>
      </c>
    </row>
    <row r="18" spans="1:10" ht="26.25" x14ac:dyDescent="0.25">
      <c r="A18" s="71"/>
      <c r="B18" s="8"/>
      <c r="C18" s="9" t="s">
        <v>68</v>
      </c>
      <c r="D18" s="8">
        <v>150</v>
      </c>
      <c r="E18" s="8">
        <v>0.42</v>
      </c>
      <c r="F18" s="8">
        <v>0</v>
      </c>
      <c r="G18" s="8">
        <v>20.55</v>
      </c>
      <c r="H18" s="8">
        <v>83.88</v>
      </c>
      <c r="I18" s="8">
        <v>0.1</v>
      </c>
      <c r="J18" s="1">
        <v>522</v>
      </c>
    </row>
    <row r="19" spans="1:10" x14ac:dyDescent="0.25">
      <c r="A19" s="71"/>
      <c r="B19" s="8"/>
      <c r="C19" s="9" t="s">
        <v>8</v>
      </c>
      <c r="D19" s="8">
        <v>30</v>
      </c>
      <c r="E19" s="8">
        <v>1.98</v>
      </c>
      <c r="F19" s="8">
        <v>0.36</v>
      </c>
      <c r="G19" s="8">
        <v>10.02</v>
      </c>
      <c r="H19" s="8">
        <v>52.2</v>
      </c>
      <c r="I19" s="8">
        <v>0</v>
      </c>
      <c r="J19" s="1">
        <v>123</v>
      </c>
    </row>
    <row r="20" spans="1:10" x14ac:dyDescent="0.25">
      <c r="A20" s="71"/>
      <c r="B20" s="8"/>
      <c r="C20" s="8" t="s">
        <v>44</v>
      </c>
      <c r="D20" s="11">
        <f>D13+D14+D15+D16+D17+D18+D19</f>
        <v>546</v>
      </c>
      <c r="E20" s="11">
        <f t="shared" ref="E20:I20" si="2">E13+E14+E15+E16+E17+E18+E19</f>
        <v>21.98</v>
      </c>
      <c r="F20" s="11">
        <f t="shared" si="2"/>
        <v>21.97</v>
      </c>
      <c r="G20" s="11">
        <f t="shared" si="2"/>
        <v>49.989999999999995</v>
      </c>
      <c r="H20" s="11">
        <f t="shared" si="2"/>
        <v>489.96999999999997</v>
      </c>
      <c r="I20" s="11">
        <f t="shared" si="2"/>
        <v>11.2</v>
      </c>
      <c r="J20" s="1"/>
    </row>
    <row r="21" spans="1:10" x14ac:dyDescent="0.25">
      <c r="A21" s="71"/>
      <c r="B21" s="8"/>
      <c r="C21" s="8"/>
      <c r="D21" s="13"/>
      <c r="E21" s="13"/>
      <c r="F21" s="13"/>
      <c r="G21" s="13"/>
      <c r="H21" s="13"/>
      <c r="I21" s="13"/>
      <c r="J21" s="1"/>
    </row>
    <row r="22" spans="1:10" x14ac:dyDescent="0.25">
      <c r="A22" s="71"/>
      <c r="B22" s="8" t="s">
        <v>62</v>
      </c>
      <c r="C22" s="8" t="s">
        <v>185</v>
      </c>
      <c r="D22" s="8">
        <v>50</v>
      </c>
      <c r="E22" s="8">
        <v>3.45</v>
      </c>
      <c r="F22" s="8">
        <v>1.38</v>
      </c>
      <c r="G22" s="8">
        <v>46.9</v>
      </c>
      <c r="H22" s="8">
        <v>213.86</v>
      </c>
      <c r="I22" s="8">
        <v>0</v>
      </c>
      <c r="J22" s="1">
        <v>588</v>
      </c>
    </row>
    <row r="23" spans="1:10" x14ac:dyDescent="0.25">
      <c r="A23" s="71"/>
      <c r="B23" s="8"/>
      <c r="C23" s="8" t="s">
        <v>1</v>
      </c>
      <c r="D23" s="8">
        <v>150</v>
      </c>
      <c r="E23" s="8">
        <v>4.1900000000000004</v>
      </c>
      <c r="F23" s="8">
        <v>4.78</v>
      </c>
      <c r="G23" s="8">
        <v>7.56</v>
      </c>
      <c r="H23" s="8">
        <v>90.09</v>
      </c>
      <c r="I23" s="8">
        <v>0.37</v>
      </c>
      <c r="J23" s="1">
        <v>529</v>
      </c>
    </row>
    <row r="24" spans="1:10" x14ac:dyDescent="0.25">
      <c r="A24" s="71"/>
      <c r="B24" s="8"/>
      <c r="C24" s="8" t="s">
        <v>81</v>
      </c>
      <c r="D24" s="8">
        <v>50</v>
      </c>
      <c r="E24" s="8">
        <v>0.2</v>
      </c>
      <c r="F24" s="8">
        <v>0.2</v>
      </c>
      <c r="G24" s="8">
        <v>5.2</v>
      </c>
      <c r="H24" s="8">
        <v>22.5</v>
      </c>
      <c r="I24" s="8">
        <v>5</v>
      </c>
      <c r="J24" s="1">
        <v>126</v>
      </c>
    </row>
    <row r="25" spans="1:10" x14ac:dyDescent="0.25">
      <c r="A25" s="71"/>
      <c r="B25" s="8"/>
      <c r="C25" s="8" t="s">
        <v>44</v>
      </c>
      <c r="D25" s="11">
        <f>D22+D23+D24</f>
        <v>250</v>
      </c>
      <c r="E25" s="11">
        <f t="shared" ref="E25:I25" si="3">E22+E23+E24</f>
        <v>7.8400000000000007</v>
      </c>
      <c r="F25" s="11">
        <f t="shared" si="3"/>
        <v>6.36</v>
      </c>
      <c r="G25" s="11">
        <f t="shared" si="3"/>
        <v>59.660000000000004</v>
      </c>
      <c r="H25" s="11">
        <f t="shared" si="3"/>
        <v>326.45000000000005</v>
      </c>
      <c r="I25" s="11">
        <f t="shared" si="3"/>
        <v>5.37</v>
      </c>
      <c r="J25" s="1"/>
    </row>
    <row r="26" spans="1:10" x14ac:dyDescent="0.25">
      <c r="A26" s="71"/>
      <c r="B26" s="8"/>
      <c r="C26" s="8" t="s">
        <v>48</v>
      </c>
      <c r="D26" s="13">
        <f t="shared" ref="D26:I26" si="4">D9+D12+D20+D25</f>
        <v>1246</v>
      </c>
      <c r="E26" s="13">
        <f t="shared" si="4"/>
        <v>48.990000000000009</v>
      </c>
      <c r="F26" s="13">
        <f t="shared" si="4"/>
        <v>51.39</v>
      </c>
      <c r="G26" s="13">
        <f t="shared" si="4"/>
        <v>159.03</v>
      </c>
      <c r="H26" s="13">
        <f t="shared" si="4"/>
        <v>1301.75</v>
      </c>
      <c r="I26" s="13">
        <f t="shared" si="4"/>
        <v>19.079999999999998</v>
      </c>
      <c r="J26" s="1"/>
    </row>
    <row r="27" spans="1:10" x14ac:dyDescent="0.25">
      <c r="A27" s="71"/>
      <c r="B27" s="8"/>
      <c r="C27" s="8"/>
      <c r="D27" s="13"/>
      <c r="E27" s="13"/>
      <c r="F27" s="13"/>
      <c r="G27" s="13"/>
      <c r="H27" s="13"/>
      <c r="I27" s="13"/>
      <c r="J27" s="1"/>
    </row>
    <row r="28" spans="1:10" x14ac:dyDescent="0.25">
      <c r="A28" s="83"/>
      <c r="B28" s="8"/>
      <c r="C28" s="8"/>
      <c r="D28" s="8"/>
      <c r="E28" s="8"/>
      <c r="F28" s="8"/>
      <c r="G28" s="8"/>
      <c r="H28" s="8"/>
      <c r="I28" s="8"/>
      <c r="J28" s="1"/>
    </row>
  </sheetData>
  <mergeCells count="8">
    <mergeCell ref="A4:A28"/>
    <mergeCell ref="H1:H2"/>
    <mergeCell ref="I1:I2"/>
    <mergeCell ref="A1:A3"/>
    <mergeCell ref="B1:B3"/>
    <mergeCell ref="C1:C3"/>
    <mergeCell ref="D1:D2"/>
    <mergeCell ref="E1:G1"/>
  </mergeCells>
  <pageMargins left="0.25" right="0.25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16" zoomScale="110" zoomScaleNormal="110" workbookViewId="0">
      <selection activeCell="I8" sqref="I8"/>
    </sheetView>
  </sheetViews>
  <sheetFormatPr defaultRowHeight="15" x14ac:dyDescent="0.25"/>
  <cols>
    <col min="1" max="1" width="6.28515625" customWidth="1"/>
    <col min="2" max="2" width="13" customWidth="1"/>
    <col min="3" max="3" width="19.28515625" customWidth="1"/>
    <col min="4" max="4" width="10" customWidth="1"/>
    <col min="5" max="5" width="8.28515625" customWidth="1"/>
    <col min="6" max="6" width="9.28515625" customWidth="1"/>
    <col min="7" max="7" width="8.85546875" customWidth="1"/>
    <col min="8" max="8" width="15.28515625" customWidth="1"/>
    <col min="9" max="9" width="10.28515625" customWidth="1"/>
    <col min="10" max="10" width="11.28515625" customWidth="1"/>
  </cols>
  <sheetData>
    <row r="1" spans="1:10" ht="14.45" customHeight="1" x14ac:dyDescent="0.25">
      <c r="A1" s="68" t="s">
        <v>9</v>
      </c>
      <c r="B1" s="68" t="s">
        <v>11</v>
      </c>
      <c r="C1" s="68" t="s">
        <v>12</v>
      </c>
      <c r="D1" s="68" t="s">
        <v>13</v>
      </c>
      <c r="E1" s="69" t="s">
        <v>14</v>
      </c>
      <c r="F1" s="69"/>
      <c r="G1" s="69"/>
      <c r="H1" s="68" t="s">
        <v>15</v>
      </c>
      <c r="I1" s="69" t="s">
        <v>16</v>
      </c>
      <c r="J1" s="31" t="s">
        <v>10</v>
      </c>
    </row>
    <row r="2" spans="1:10" x14ac:dyDescent="0.25">
      <c r="A2" s="68"/>
      <c r="B2" s="68"/>
      <c r="C2" s="68"/>
      <c r="D2" s="68"/>
      <c r="E2" s="36" t="s">
        <v>17</v>
      </c>
      <c r="F2" s="36" t="s">
        <v>18</v>
      </c>
      <c r="G2" s="37" t="s">
        <v>19</v>
      </c>
      <c r="H2" s="68"/>
      <c r="I2" s="69"/>
      <c r="J2" s="32"/>
    </row>
    <row r="3" spans="1:10" x14ac:dyDescent="0.25">
      <c r="A3" s="68"/>
      <c r="B3" s="68"/>
      <c r="C3" s="68"/>
      <c r="D3" s="30" t="s">
        <v>20</v>
      </c>
      <c r="E3" s="30" t="s">
        <v>20</v>
      </c>
      <c r="F3" s="30" t="s">
        <v>20</v>
      </c>
      <c r="G3" s="30" t="s">
        <v>20</v>
      </c>
      <c r="H3" s="30" t="s">
        <v>20</v>
      </c>
      <c r="I3" s="30" t="s">
        <v>20</v>
      </c>
      <c r="J3" s="9"/>
    </row>
    <row r="4" spans="1:10" ht="26.25" customHeight="1" x14ac:dyDescent="0.25">
      <c r="A4" s="70" t="s">
        <v>69</v>
      </c>
      <c r="B4" s="10" t="s">
        <v>136</v>
      </c>
      <c r="C4" s="9" t="s">
        <v>100</v>
      </c>
      <c r="D4" s="8">
        <v>150</v>
      </c>
      <c r="E4" s="8">
        <v>3.08</v>
      </c>
      <c r="F4" s="8">
        <v>6.36</v>
      </c>
      <c r="G4" s="8">
        <v>14.09</v>
      </c>
      <c r="H4" s="8">
        <v>145.29</v>
      </c>
      <c r="I4" s="8">
        <v>5.0999999999999996</v>
      </c>
      <c r="J4" s="1">
        <v>441</v>
      </c>
    </row>
    <row r="5" spans="1:10" ht="26.25" customHeight="1" x14ac:dyDescent="0.25">
      <c r="A5" s="71"/>
      <c r="B5" s="10"/>
      <c r="C5" s="9" t="s">
        <v>180</v>
      </c>
      <c r="D5" s="8">
        <v>60</v>
      </c>
      <c r="E5" s="8">
        <v>8.9499999999999993</v>
      </c>
      <c r="F5" s="8">
        <v>3.88</v>
      </c>
      <c r="G5" s="8">
        <v>4.26</v>
      </c>
      <c r="H5" s="8">
        <v>87.88</v>
      </c>
      <c r="I5" s="8">
        <v>0</v>
      </c>
      <c r="J5" s="1">
        <v>389</v>
      </c>
    </row>
    <row r="6" spans="1:10" ht="26.25" customHeight="1" x14ac:dyDescent="0.25">
      <c r="A6" s="71"/>
      <c r="B6" s="10"/>
      <c r="C6" s="9" t="s">
        <v>179</v>
      </c>
      <c r="D6" s="8">
        <v>40</v>
      </c>
      <c r="E6" s="8">
        <v>0.34</v>
      </c>
      <c r="F6" s="8">
        <v>2.04</v>
      </c>
      <c r="G6" s="8">
        <v>1.04</v>
      </c>
      <c r="H6" s="8">
        <v>24.6</v>
      </c>
      <c r="I6" s="8">
        <v>1.65</v>
      </c>
      <c r="J6" s="1">
        <v>57</v>
      </c>
    </row>
    <row r="7" spans="1:10" ht="32.450000000000003" customHeight="1" x14ac:dyDescent="0.25">
      <c r="A7" s="71"/>
      <c r="B7" s="8"/>
      <c r="C7" s="9" t="s">
        <v>7</v>
      </c>
      <c r="D7" s="8">
        <v>20</v>
      </c>
      <c r="E7" s="8">
        <v>1.52</v>
      </c>
      <c r="F7" s="8">
        <v>0.16</v>
      </c>
      <c r="G7" s="8">
        <v>9.84</v>
      </c>
      <c r="H7" s="8">
        <v>47</v>
      </c>
      <c r="I7" s="8">
        <v>0</v>
      </c>
      <c r="J7" s="1">
        <v>122</v>
      </c>
    </row>
    <row r="8" spans="1:10" x14ac:dyDescent="0.25">
      <c r="A8" s="71"/>
      <c r="B8" s="8"/>
      <c r="C8" s="9" t="s">
        <v>42</v>
      </c>
      <c r="D8" s="8">
        <v>150</v>
      </c>
      <c r="E8" s="8">
        <v>1.08</v>
      </c>
      <c r="F8" s="8">
        <v>0.93</v>
      </c>
      <c r="G8" s="8">
        <v>13.08</v>
      </c>
      <c r="H8" s="12">
        <v>65.34</v>
      </c>
      <c r="I8" s="8">
        <v>0.48</v>
      </c>
      <c r="J8" s="1">
        <v>507</v>
      </c>
    </row>
    <row r="9" spans="1:10" x14ac:dyDescent="0.25">
      <c r="A9" s="71"/>
      <c r="C9" s="21" t="s">
        <v>90</v>
      </c>
      <c r="D9" s="22">
        <v>25</v>
      </c>
      <c r="E9" s="22">
        <v>1.87</v>
      </c>
      <c r="F9" s="22">
        <v>0.72</v>
      </c>
      <c r="G9" s="22">
        <v>12.85</v>
      </c>
      <c r="H9" s="33">
        <v>65.5</v>
      </c>
      <c r="I9" s="22">
        <v>0</v>
      </c>
      <c r="J9" s="1">
        <v>125</v>
      </c>
    </row>
    <row r="10" spans="1:10" x14ac:dyDescent="0.25">
      <c r="A10" s="71"/>
      <c r="B10" s="8"/>
      <c r="C10" s="8" t="s">
        <v>4</v>
      </c>
      <c r="D10" s="8">
        <v>5</v>
      </c>
      <c r="E10" s="8">
        <v>1.28</v>
      </c>
      <c r="F10" s="8">
        <v>1.3</v>
      </c>
      <c r="G10" s="8">
        <v>0</v>
      </c>
      <c r="H10" s="8">
        <v>17.149999999999999</v>
      </c>
      <c r="I10" s="8">
        <v>0.03</v>
      </c>
      <c r="J10" s="1">
        <v>114</v>
      </c>
    </row>
    <row r="11" spans="1:10" x14ac:dyDescent="0.25">
      <c r="A11" s="71"/>
      <c r="B11" s="10"/>
      <c r="C11" s="8" t="s">
        <v>44</v>
      </c>
      <c r="D11" s="11">
        <f>D4+D5+D6+D7+D8+D9+D10</f>
        <v>450</v>
      </c>
      <c r="E11" s="11">
        <f t="shared" ref="E11:I11" si="0">E4+E5+E6+E7+E8+E9+E10</f>
        <v>18.12</v>
      </c>
      <c r="F11" s="11">
        <f t="shared" si="0"/>
        <v>15.390000000000002</v>
      </c>
      <c r="G11" s="11">
        <f t="shared" si="0"/>
        <v>55.160000000000004</v>
      </c>
      <c r="H11" s="11">
        <f t="shared" si="0"/>
        <v>452.76</v>
      </c>
      <c r="I11" s="11">
        <f t="shared" si="0"/>
        <v>7.2600000000000007</v>
      </c>
      <c r="J11" s="1"/>
    </row>
    <row r="12" spans="1:10" x14ac:dyDescent="0.25">
      <c r="A12" s="71"/>
      <c r="B12" s="9"/>
      <c r="C12" s="8"/>
      <c r="D12" s="8"/>
      <c r="E12" s="8"/>
      <c r="F12" s="8"/>
      <c r="G12" s="8"/>
      <c r="H12" s="8"/>
      <c r="I12" s="8"/>
      <c r="J12" s="1"/>
    </row>
    <row r="13" spans="1:10" ht="26.25" x14ac:dyDescent="0.25">
      <c r="A13" s="71"/>
      <c r="B13" s="23" t="s">
        <v>43</v>
      </c>
      <c r="C13" s="8" t="s">
        <v>96</v>
      </c>
      <c r="D13" s="13">
        <v>100</v>
      </c>
      <c r="E13" s="13">
        <v>0.5</v>
      </c>
      <c r="F13" s="13">
        <v>0.1</v>
      </c>
      <c r="G13" s="13">
        <v>10.1</v>
      </c>
      <c r="H13" s="13">
        <v>46</v>
      </c>
      <c r="I13" s="13">
        <v>2</v>
      </c>
      <c r="J13" s="1">
        <v>532</v>
      </c>
    </row>
    <row r="14" spans="1:10" x14ac:dyDescent="0.25">
      <c r="A14" s="71"/>
      <c r="B14" s="23"/>
      <c r="C14" s="8" t="s">
        <v>44</v>
      </c>
      <c r="D14" s="13">
        <f>D13</f>
        <v>100</v>
      </c>
      <c r="E14" s="13">
        <f t="shared" ref="E14:I14" si="1">E13</f>
        <v>0.5</v>
      </c>
      <c r="F14" s="13">
        <f t="shared" si="1"/>
        <v>0.1</v>
      </c>
      <c r="G14" s="13">
        <f t="shared" si="1"/>
        <v>10.1</v>
      </c>
      <c r="H14" s="13">
        <f t="shared" si="1"/>
        <v>46</v>
      </c>
      <c r="I14" s="13">
        <f t="shared" si="1"/>
        <v>2</v>
      </c>
      <c r="J14" s="1"/>
    </row>
    <row r="15" spans="1:10" x14ac:dyDescent="0.25">
      <c r="A15" s="71"/>
      <c r="B15" s="10" t="s">
        <v>137</v>
      </c>
      <c r="C15" s="9" t="s">
        <v>144</v>
      </c>
      <c r="D15" s="8">
        <v>40</v>
      </c>
      <c r="E15" s="8">
        <v>0.44</v>
      </c>
      <c r="F15" s="8">
        <v>0.08</v>
      </c>
      <c r="G15" s="8">
        <v>1.52</v>
      </c>
      <c r="H15" s="8">
        <v>9.6</v>
      </c>
      <c r="I15" s="8">
        <v>10</v>
      </c>
      <c r="J15" s="1">
        <v>120</v>
      </c>
    </row>
    <row r="16" spans="1:10" ht="26.25" x14ac:dyDescent="0.25">
      <c r="A16" s="71"/>
      <c r="B16" s="8"/>
      <c r="C16" s="9" t="s">
        <v>70</v>
      </c>
      <c r="D16" s="8">
        <v>150</v>
      </c>
      <c r="E16" s="8">
        <v>1.37</v>
      </c>
      <c r="F16" s="8">
        <v>2.67</v>
      </c>
      <c r="G16" s="8">
        <v>5.95</v>
      </c>
      <c r="H16" s="8">
        <v>60.3</v>
      </c>
      <c r="I16" s="8">
        <v>7.35</v>
      </c>
      <c r="J16" s="1">
        <v>158</v>
      </c>
    </row>
    <row r="17" spans="1:10" x14ac:dyDescent="0.25">
      <c r="A17" s="71"/>
      <c r="B17" s="8"/>
      <c r="C17" s="8" t="s">
        <v>46</v>
      </c>
      <c r="D17" s="8">
        <v>10</v>
      </c>
      <c r="E17" s="8">
        <v>2.72</v>
      </c>
      <c r="F17" s="8">
        <v>1.94</v>
      </c>
      <c r="G17" s="8">
        <v>0</v>
      </c>
      <c r="H17" s="8">
        <v>27.5</v>
      </c>
      <c r="I17" s="8">
        <v>0</v>
      </c>
      <c r="J17" s="1">
        <v>368</v>
      </c>
    </row>
    <row r="18" spans="1:10" x14ac:dyDescent="0.25">
      <c r="A18" s="71"/>
      <c r="B18" s="8"/>
      <c r="C18" s="9" t="s">
        <v>162</v>
      </c>
      <c r="D18" s="8">
        <v>50</v>
      </c>
      <c r="E18" s="8">
        <v>6.45</v>
      </c>
      <c r="F18" s="8">
        <v>5.68</v>
      </c>
      <c r="G18" s="8">
        <v>4.1100000000000003</v>
      </c>
      <c r="H18" s="8">
        <v>93.36</v>
      </c>
      <c r="I18" s="8">
        <v>0</v>
      </c>
      <c r="J18" s="1">
        <v>399</v>
      </c>
    </row>
    <row r="19" spans="1:10" x14ac:dyDescent="0.25">
      <c r="A19" s="71"/>
      <c r="B19" s="8"/>
      <c r="C19" s="9" t="s">
        <v>54</v>
      </c>
      <c r="D19" s="8">
        <v>20</v>
      </c>
      <c r="E19" s="8">
        <v>0.31</v>
      </c>
      <c r="F19" s="8">
        <v>1.88</v>
      </c>
      <c r="G19" s="8">
        <v>0.68</v>
      </c>
      <c r="H19" s="8">
        <v>21.17</v>
      </c>
      <c r="I19" s="8">
        <v>0.02</v>
      </c>
      <c r="J19" s="1">
        <v>454</v>
      </c>
    </row>
    <row r="20" spans="1:10" x14ac:dyDescent="0.25">
      <c r="A20" s="71"/>
      <c r="B20" s="8"/>
      <c r="C20" s="9" t="s">
        <v>163</v>
      </c>
      <c r="D20" s="8">
        <v>90</v>
      </c>
      <c r="E20" s="8">
        <v>6.71</v>
      </c>
      <c r="F20" s="8">
        <v>7.25</v>
      </c>
      <c r="G20" s="8">
        <v>8.42</v>
      </c>
      <c r="H20" s="8">
        <v>107.9</v>
      </c>
      <c r="I20" s="8">
        <v>6.67</v>
      </c>
      <c r="J20" s="1">
        <v>210</v>
      </c>
    </row>
    <row r="21" spans="1:10" ht="26.25" x14ac:dyDescent="0.25">
      <c r="A21" s="71"/>
      <c r="B21" s="8"/>
      <c r="C21" s="9" t="s">
        <v>68</v>
      </c>
      <c r="D21" s="8">
        <v>150</v>
      </c>
      <c r="E21" s="8">
        <v>0.42</v>
      </c>
      <c r="F21" s="8">
        <v>0</v>
      </c>
      <c r="G21" s="8">
        <v>20.55</v>
      </c>
      <c r="H21" s="8">
        <v>83.88</v>
      </c>
      <c r="I21" s="8">
        <v>0.1</v>
      </c>
      <c r="J21" s="1">
        <v>522</v>
      </c>
    </row>
    <row r="22" spans="1:10" x14ac:dyDescent="0.25">
      <c r="A22" s="71"/>
      <c r="B22" s="8"/>
      <c r="C22" s="9" t="s">
        <v>8</v>
      </c>
      <c r="D22" s="8">
        <v>30</v>
      </c>
      <c r="E22" s="8">
        <v>1.98</v>
      </c>
      <c r="F22" s="8">
        <v>0.36</v>
      </c>
      <c r="G22" s="8">
        <v>10.02</v>
      </c>
      <c r="H22" s="8">
        <v>52.2</v>
      </c>
      <c r="I22" s="8">
        <v>0</v>
      </c>
      <c r="J22" s="1">
        <v>123</v>
      </c>
    </row>
    <row r="23" spans="1:10" x14ac:dyDescent="0.25">
      <c r="A23" s="71"/>
      <c r="B23" s="8"/>
      <c r="C23" s="8" t="s">
        <v>44</v>
      </c>
      <c r="D23" s="11">
        <f>D15+D16+D17+D18+D19+D20+D21+D22</f>
        <v>540</v>
      </c>
      <c r="E23" s="11">
        <f t="shared" ref="E23:I23" si="2">E15+E16+E17+E18+E19+E20+E21+E22</f>
        <v>20.400000000000002</v>
      </c>
      <c r="F23" s="11">
        <f t="shared" si="2"/>
        <v>19.86</v>
      </c>
      <c r="G23" s="11">
        <f t="shared" si="2"/>
        <v>51.25</v>
      </c>
      <c r="H23" s="11">
        <f t="shared" si="2"/>
        <v>455.91</v>
      </c>
      <c r="I23" s="11">
        <f t="shared" si="2"/>
        <v>24.14</v>
      </c>
      <c r="J23" s="1"/>
    </row>
    <row r="24" spans="1:10" x14ac:dyDescent="0.25">
      <c r="A24" s="71"/>
      <c r="B24" s="8"/>
      <c r="C24" s="8"/>
      <c r="D24" s="13"/>
      <c r="E24" s="13"/>
      <c r="F24" s="13"/>
      <c r="G24" s="13"/>
      <c r="H24" s="13"/>
      <c r="I24" s="13"/>
      <c r="J24" s="1"/>
    </row>
    <row r="25" spans="1:10" x14ac:dyDescent="0.25">
      <c r="A25" s="71"/>
      <c r="B25" s="8" t="s">
        <v>62</v>
      </c>
      <c r="C25" s="8" t="s">
        <v>47</v>
      </c>
      <c r="D25" s="8">
        <v>20</v>
      </c>
      <c r="E25" s="8">
        <v>1.5</v>
      </c>
      <c r="F25" s="8">
        <v>1.96</v>
      </c>
      <c r="G25" s="8">
        <v>14.9</v>
      </c>
      <c r="H25" s="8">
        <v>83.4</v>
      </c>
      <c r="I25" s="8">
        <v>0</v>
      </c>
      <c r="J25" s="1">
        <v>604</v>
      </c>
    </row>
    <row r="26" spans="1:10" x14ac:dyDescent="0.25">
      <c r="A26" s="71"/>
      <c r="B26" s="8"/>
      <c r="C26" s="8" t="s">
        <v>56</v>
      </c>
      <c r="D26" s="8">
        <v>180</v>
      </c>
      <c r="E26" s="8">
        <v>9</v>
      </c>
      <c r="F26" s="8">
        <v>5.8</v>
      </c>
      <c r="G26" s="8">
        <v>15</v>
      </c>
      <c r="H26" s="8">
        <v>157</v>
      </c>
      <c r="I26" s="8">
        <v>1.08</v>
      </c>
      <c r="J26" s="1">
        <v>531</v>
      </c>
    </row>
    <row r="27" spans="1:10" x14ac:dyDescent="0.25">
      <c r="A27" s="71"/>
      <c r="B27" s="8"/>
      <c r="C27" s="8" t="s">
        <v>81</v>
      </c>
      <c r="D27" s="8">
        <v>50</v>
      </c>
      <c r="E27" s="8">
        <v>0.2</v>
      </c>
      <c r="F27" s="8">
        <v>0.2</v>
      </c>
      <c r="G27" s="8">
        <v>5.2</v>
      </c>
      <c r="H27" s="8">
        <v>22.5</v>
      </c>
      <c r="I27" s="8">
        <v>5</v>
      </c>
      <c r="J27" s="1">
        <v>126</v>
      </c>
    </row>
    <row r="28" spans="1:10" x14ac:dyDescent="0.25">
      <c r="A28" s="71"/>
      <c r="B28" s="8"/>
      <c r="C28" s="8" t="s">
        <v>44</v>
      </c>
      <c r="D28" s="11">
        <f>D25+D26+D27</f>
        <v>250</v>
      </c>
      <c r="E28" s="11">
        <f t="shared" ref="E28:I28" si="3">E25+E26+E27</f>
        <v>10.7</v>
      </c>
      <c r="F28" s="11">
        <f t="shared" si="3"/>
        <v>7.96</v>
      </c>
      <c r="G28" s="11">
        <f t="shared" si="3"/>
        <v>35.1</v>
      </c>
      <c r="H28" s="11">
        <f t="shared" si="3"/>
        <v>262.89999999999998</v>
      </c>
      <c r="I28" s="11">
        <f t="shared" si="3"/>
        <v>6.08</v>
      </c>
      <c r="J28" s="1"/>
    </row>
    <row r="29" spans="1:10" x14ac:dyDescent="0.25">
      <c r="A29" s="71"/>
      <c r="B29" s="8"/>
      <c r="C29" s="8" t="s">
        <v>48</v>
      </c>
      <c r="D29" s="13">
        <f>D11+D14+D23+D28</f>
        <v>1340</v>
      </c>
      <c r="E29" s="13">
        <f t="shared" ref="E29:I29" si="4">E11+E14+E23+E28</f>
        <v>49.72</v>
      </c>
      <c r="F29" s="13">
        <f t="shared" si="4"/>
        <v>43.31</v>
      </c>
      <c r="G29" s="13">
        <f t="shared" si="4"/>
        <v>151.61000000000001</v>
      </c>
      <c r="H29" s="13">
        <f t="shared" si="4"/>
        <v>1217.5700000000002</v>
      </c>
      <c r="I29" s="13">
        <f t="shared" si="4"/>
        <v>39.480000000000004</v>
      </c>
      <c r="J29" s="1"/>
    </row>
    <row r="30" spans="1:10" x14ac:dyDescent="0.25">
      <c r="A30" s="71"/>
      <c r="B30" s="8"/>
      <c r="C30" s="8"/>
      <c r="D30" s="13"/>
      <c r="E30" s="13"/>
      <c r="F30" s="13"/>
      <c r="G30" s="13"/>
      <c r="H30" s="13"/>
      <c r="I30" s="13"/>
      <c r="J30" s="1"/>
    </row>
    <row r="31" spans="1:10" x14ac:dyDescent="0.25">
      <c r="A31" s="83"/>
      <c r="B31" s="8"/>
      <c r="C31" s="8"/>
      <c r="D31" s="8"/>
      <c r="E31" s="8"/>
      <c r="F31" s="8"/>
      <c r="G31" s="8"/>
      <c r="H31" s="8"/>
      <c r="I31" s="8"/>
      <c r="J31" s="1"/>
    </row>
  </sheetData>
  <mergeCells count="8">
    <mergeCell ref="A4:A31"/>
    <mergeCell ref="H1:H2"/>
    <mergeCell ref="I1:I2"/>
    <mergeCell ref="A1:A3"/>
    <mergeCell ref="B1:B3"/>
    <mergeCell ref="C1:C3"/>
    <mergeCell ref="D1:D2"/>
    <mergeCell ref="E1:G1"/>
  </mergeCells>
  <pageMargins left="0.25" right="0.25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19" workbookViewId="0">
      <selection activeCell="L45" sqref="L45"/>
    </sheetView>
  </sheetViews>
  <sheetFormatPr defaultRowHeight="15" x14ac:dyDescent="0.25"/>
  <cols>
    <col min="1" max="1" width="6.28515625" customWidth="1"/>
    <col min="2" max="2" width="13" customWidth="1"/>
    <col min="3" max="3" width="19.28515625" customWidth="1"/>
    <col min="4" max="4" width="10" customWidth="1"/>
    <col min="5" max="5" width="8.28515625" customWidth="1"/>
    <col min="6" max="6" width="9.28515625" customWidth="1"/>
    <col min="7" max="7" width="8.85546875" customWidth="1"/>
    <col min="8" max="8" width="15.28515625" customWidth="1"/>
    <col min="9" max="9" width="10.28515625" customWidth="1"/>
    <col min="10" max="10" width="11.28515625" customWidth="1"/>
  </cols>
  <sheetData>
    <row r="1" spans="1:10" ht="14.45" customHeight="1" x14ac:dyDescent="0.25">
      <c r="A1" s="68" t="s">
        <v>9</v>
      </c>
      <c r="B1" s="68" t="s">
        <v>11</v>
      </c>
      <c r="C1" s="68" t="s">
        <v>12</v>
      </c>
      <c r="D1" s="68" t="s">
        <v>13</v>
      </c>
      <c r="E1" s="69" t="s">
        <v>14</v>
      </c>
      <c r="F1" s="69"/>
      <c r="G1" s="69"/>
      <c r="H1" s="68" t="s">
        <v>15</v>
      </c>
      <c r="I1" s="69" t="s">
        <v>16</v>
      </c>
      <c r="J1" s="31" t="s">
        <v>10</v>
      </c>
    </row>
    <row r="2" spans="1:10" x14ac:dyDescent="0.25">
      <c r="A2" s="68"/>
      <c r="B2" s="68"/>
      <c r="C2" s="68"/>
      <c r="D2" s="68"/>
      <c r="E2" s="36" t="s">
        <v>17</v>
      </c>
      <c r="F2" s="36" t="s">
        <v>18</v>
      </c>
      <c r="G2" s="37" t="s">
        <v>19</v>
      </c>
      <c r="H2" s="68"/>
      <c r="I2" s="69"/>
      <c r="J2" s="32"/>
    </row>
    <row r="3" spans="1:10" x14ac:dyDescent="0.25">
      <c r="A3" s="68"/>
      <c r="B3" s="68"/>
      <c r="C3" s="68"/>
      <c r="D3" s="30" t="s">
        <v>20</v>
      </c>
      <c r="E3" s="30" t="s">
        <v>20</v>
      </c>
      <c r="F3" s="30" t="s">
        <v>20</v>
      </c>
      <c r="G3" s="30" t="s">
        <v>20</v>
      </c>
      <c r="H3" s="30" t="s">
        <v>20</v>
      </c>
      <c r="I3" s="30" t="s">
        <v>20</v>
      </c>
      <c r="J3" s="9"/>
    </row>
    <row r="4" spans="1:10" ht="26.25" customHeight="1" x14ac:dyDescent="0.25">
      <c r="A4" s="70" t="s">
        <v>72</v>
      </c>
      <c r="B4" s="10" t="s">
        <v>136</v>
      </c>
      <c r="C4" s="9" t="s">
        <v>50</v>
      </c>
      <c r="D4" s="8">
        <v>130</v>
      </c>
      <c r="E4" s="8">
        <v>22.93</v>
      </c>
      <c r="F4" s="8">
        <v>15.88</v>
      </c>
      <c r="G4" s="8">
        <v>20.45</v>
      </c>
      <c r="H4" s="8">
        <v>320.57</v>
      </c>
      <c r="I4" s="8">
        <v>0.51</v>
      </c>
      <c r="J4" s="1">
        <v>323</v>
      </c>
    </row>
    <row r="5" spans="1:10" ht="26.25" customHeight="1" x14ac:dyDescent="0.25">
      <c r="A5" s="71"/>
      <c r="B5" s="10"/>
      <c r="C5" s="9" t="s">
        <v>51</v>
      </c>
      <c r="D5" s="8">
        <v>20</v>
      </c>
      <c r="E5" s="8">
        <v>0.52</v>
      </c>
      <c r="F5" s="8">
        <v>1.42</v>
      </c>
      <c r="G5" s="8">
        <v>3.15</v>
      </c>
      <c r="H5" s="8">
        <v>24.24</v>
      </c>
      <c r="I5" s="8">
        <v>0.1</v>
      </c>
      <c r="J5" s="1">
        <v>452</v>
      </c>
    </row>
    <row r="6" spans="1:10" ht="32.450000000000003" customHeight="1" x14ac:dyDescent="0.25">
      <c r="A6" s="71"/>
      <c r="B6" s="8"/>
      <c r="C6" s="9" t="s">
        <v>7</v>
      </c>
      <c r="D6" s="8">
        <v>20</v>
      </c>
      <c r="E6" s="8">
        <v>1.52</v>
      </c>
      <c r="F6" s="8">
        <v>0.16</v>
      </c>
      <c r="G6" s="8">
        <v>9.84</v>
      </c>
      <c r="H6" s="8">
        <v>47</v>
      </c>
      <c r="I6" s="8">
        <v>0</v>
      </c>
      <c r="J6" s="1">
        <v>122</v>
      </c>
    </row>
    <row r="7" spans="1:10" ht="26.25" x14ac:dyDescent="0.25">
      <c r="A7" s="71"/>
      <c r="B7" s="8"/>
      <c r="C7" s="9" t="s">
        <v>52</v>
      </c>
      <c r="D7" s="8">
        <v>150</v>
      </c>
      <c r="E7" s="8">
        <v>1.05</v>
      </c>
      <c r="F7" s="8">
        <v>0.01</v>
      </c>
      <c r="G7" s="8">
        <v>13.01</v>
      </c>
      <c r="H7" s="12">
        <v>56.38</v>
      </c>
      <c r="I7" s="8">
        <v>0.09</v>
      </c>
      <c r="J7" s="1">
        <v>515</v>
      </c>
    </row>
    <row r="8" spans="1:10" x14ac:dyDescent="0.25">
      <c r="A8" s="71"/>
      <c r="C8" s="21" t="s">
        <v>90</v>
      </c>
      <c r="D8" s="22">
        <v>25</v>
      </c>
      <c r="E8" s="22">
        <v>1.87</v>
      </c>
      <c r="F8" s="22">
        <v>0.72</v>
      </c>
      <c r="G8" s="22">
        <v>12.85</v>
      </c>
      <c r="H8" s="33">
        <v>65.5</v>
      </c>
      <c r="I8" s="22">
        <v>0</v>
      </c>
      <c r="J8" s="1">
        <v>125</v>
      </c>
    </row>
    <row r="9" spans="1:10" x14ac:dyDescent="0.25">
      <c r="A9" s="71"/>
      <c r="B9" s="10"/>
      <c r="C9" s="8" t="s">
        <v>44</v>
      </c>
      <c r="D9" s="11">
        <f>D4+D5+D6+D7+D8</f>
        <v>345</v>
      </c>
      <c r="E9" s="11">
        <f t="shared" ref="E9:I9" si="0">E4+E5+E6+E7+E8</f>
        <v>27.89</v>
      </c>
      <c r="F9" s="11">
        <f t="shared" si="0"/>
        <v>18.190000000000001</v>
      </c>
      <c r="G9" s="11">
        <f t="shared" si="0"/>
        <v>59.3</v>
      </c>
      <c r="H9" s="11">
        <f t="shared" si="0"/>
        <v>513.69000000000005</v>
      </c>
      <c r="I9" s="11">
        <f t="shared" si="0"/>
        <v>0.7</v>
      </c>
      <c r="J9" s="1"/>
    </row>
    <row r="10" spans="1:10" ht="10.5" customHeight="1" x14ac:dyDescent="0.25">
      <c r="A10" s="71"/>
      <c r="B10" s="9"/>
      <c r="C10" s="8"/>
      <c r="D10" s="8"/>
      <c r="E10" s="8"/>
      <c r="F10" s="8"/>
      <c r="G10" s="8"/>
      <c r="H10" s="8"/>
      <c r="I10" s="8"/>
      <c r="J10" s="1"/>
    </row>
    <row r="11" spans="1:10" ht="26.25" x14ac:dyDescent="0.25">
      <c r="A11" s="71"/>
      <c r="B11" s="23" t="s">
        <v>43</v>
      </c>
      <c r="C11" s="8" t="s">
        <v>96</v>
      </c>
      <c r="D11" s="13">
        <v>100</v>
      </c>
      <c r="E11" s="13">
        <v>0.5</v>
      </c>
      <c r="F11" s="13">
        <v>0.1</v>
      </c>
      <c r="G11" s="13">
        <v>10.1</v>
      </c>
      <c r="H11" s="13">
        <v>46</v>
      </c>
      <c r="I11" s="13">
        <v>2</v>
      </c>
      <c r="J11" s="1">
        <v>532</v>
      </c>
    </row>
    <row r="12" spans="1:10" x14ac:dyDescent="0.25">
      <c r="A12" s="71"/>
      <c r="B12" s="23"/>
      <c r="C12" s="8" t="s">
        <v>44</v>
      </c>
      <c r="D12" s="13">
        <f>D11</f>
        <v>100</v>
      </c>
      <c r="E12" s="13">
        <f t="shared" ref="E12:I12" si="1">E11</f>
        <v>0.5</v>
      </c>
      <c r="F12" s="13">
        <f t="shared" si="1"/>
        <v>0.1</v>
      </c>
      <c r="G12" s="13">
        <f t="shared" si="1"/>
        <v>10.1</v>
      </c>
      <c r="H12" s="13">
        <f t="shared" si="1"/>
        <v>46</v>
      </c>
      <c r="I12" s="13">
        <f t="shared" si="1"/>
        <v>2</v>
      </c>
      <c r="J12" s="1"/>
    </row>
    <row r="13" spans="1:10" ht="39" x14ac:dyDescent="0.25">
      <c r="A13" s="71"/>
      <c r="B13" s="10" t="s">
        <v>137</v>
      </c>
      <c r="C13" s="9" t="s">
        <v>160</v>
      </c>
      <c r="D13" s="8">
        <v>40</v>
      </c>
      <c r="E13" s="8">
        <v>0.66</v>
      </c>
      <c r="F13" s="8">
        <v>4.04</v>
      </c>
      <c r="G13" s="8">
        <v>3.85</v>
      </c>
      <c r="H13" s="8">
        <v>54.74</v>
      </c>
      <c r="I13" s="8">
        <v>10.72</v>
      </c>
      <c r="J13" s="1">
        <v>3</v>
      </c>
    </row>
    <row r="14" spans="1:10" ht="26.25" x14ac:dyDescent="0.25">
      <c r="A14" s="71"/>
      <c r="B14" s="8"/>
      <c r="C14" s="9" t="s">
        <v>75</v>
      </c>
      <c r="D14" s="8">
        <v>150</v>
      </c>
      <c r="E14" s="8">
        <v>0.94</v>
      </c>
      <c r="F14" s="8">
        <v>2.63</v>
      </c>
      <c r="G14" s="8">
        <v>3.89</v>
      </c>
      <c r="H14" s="8">
        <v>50.39</v>
      </c>
      <c r="I14" s="8">
        <v>10.06</v>
      </c>
      <c r="J14" s="1">
        <v>156</v>
      </c>
    </row>
    <row r="15" spans="1:10" x14ac:dyDescent="0.25">
      <c r="A15" s="71"/>
      <c r="B15" s="8"/>
      <c r="C15" s="8" t="s">
        <v>2</v>
      </c>
      <c r="D15" s="8">
        <v>6</v>
      </c>
      <c r="E15" s="8">
        <v>0.16</v>
      </c>
      <c r="F15" s="8">
        <v>0.9</v>
      </c>
      <c r="G15" s="8">
        <v>0.22</v>
      </c>
      <c r="H15" s="8">
        <v>9.6999999999999993</v>
      </c>
      <c r="I15" s="8">
        <v>0.02</v>
      </c>
      <c r="J15" s="1">
        <v>491</v>
      </c>
    </row>
    <row r="16" spans="1:10" x14ac:dyDescent="0.25">
      <c r="A16" s="71"/>
      <c r="B16" s="8"/>
      <c r="C16" s="8" t="s">
        <v>46</v>
      </c>
      <c r="D16" s="8">
        <v>10</v>
      </c>
      <c r="E16" s="8">
        <v>2.72</v>
      </c>
      <c r="F16" s="8">
        <v>1.94</v>
      </c>
      <c r="G16" s="8">
        <v>0</v>
      </c>
      <c r="H16" s="8">
        <v>27.5</v>
      </c>
      <c r="I16" s="8">
        <v>0</v>
      </c>
      <c r="J16" s="1">
        <v>368</v>
      </c>
    </row>
    <row r="17" spans="1:10" ht="26.25" x14ac:dyDescent="0.25">
      <c r="A17" s="71"/>
      <c r="B17" s="8"/>
      <c r="C17" s="9" t="s">
        <v>143</v>
      </c>
      <c r="D17" s="8">
        <v>60</v>
      </c>
      <c r="E17" s="8">
        <v>7.49</v>
      </c>
      <c r="F17" s="8">
        <v>1.87</v>
      </c>
      <c r="G17" s="8">
        <v>3.62</v>
      </c>
      <c r="H17" s="8">
        <v>61.22</v>
      </c>
      <c r="I17" s="8">
        <v>0.44</v>
      </c>
      <c r="J17" s="1">
        <v>357</v>
      </c>
    </row>
    <row r="18" spans="1:10" x14ac:dyDescent="0.25">
      <c r="A18" s="71"/>
      <c r="B18" s="8"/>
      <c r="C18" s="9" t="s">
        <v>187</v>
      </c>
      <c r="D18" s="8">
        <v>100</v>
      </c>
      <c r="E18" s="8">
        <v>2.74</v>
      </c>
      <c r="F18" s="8">
        <v>4.4800000000000004</v>
      </c>
      <c r="G18" s="8">
        <v>27.58</v>
      </c>
      <c r="H18" s="8">
        <v>165.5</v>
      </c>
      <c r="I18" s="8">
        <v>0</v>
      </c>
      <c r="J18" s="1">
        <v>424</v>
      </c>
    </row>
    <row r="19" spans="1:10" ht="26.25" x14ac:dyDescent="0.25">
      <c r="A19" s="71"/>
      <c r="B19" s="8"/>
      <c r="C19" s="9" t="s">
        <v>92</v>
      </c>
      <c r="D19" s="8">
        <v>150</v>
      </c>
      <c r="E19" s="8">
        <v>0.18</v>
      </c>
      <c r="F19" s="8">
        <v>0.15</v>
      </c>
      <c r="G19" s="8">
        <v>19.010000000000002</v>
      </c>
      <c r="H19" s="8">
        <v>78.22</v>
      </c>
      <c r="I19" s="8">
        <v>2.02</v>
      </c>
      <c r="J19" s="1">
        <v>523</v>
      </c>
    </row>
    <row r="20" spans="1:10" x14ac:dyDescent="0.25">
      <c r="A20" s="71"/>
      <c r="B20" s="8"/>
      <c r="C20" s="9" t="s">
        <v>8</v>
      </c>
      <c r="D20" s="8">
        <v>30</v>
      </c>
      <c r="E20" s="8">
        <v>1.98</v>
      </c>
      <c r="F20" s="8">
        <v>0.36</v>
      </c>
      <c r="G20" s="8">
        <v>10.02</v>
      </c>
      <c r="H20" s="8">
        <v>52.2</v>
      </c>
      <c r="I20" s="8">
        <v>0</v>
      </c>
      <c r="J20" s="1">
        <v>123</v>
      </c>
    </row>
    <row r="21" spans="1:10" x14ac:dyDescent="0.25">
      <c r="A21" s="71"/>
      <c r="B21" s="8"/>
      <c r="C21" s="8" t="s">
        <v>44</v>
      </c>
      <c r="D21" s="11">
        <f>D13+D14+D15+D16+D17+D18+D19+D20</f>
        <v>546</v>
      </c>
      <c r="E21" s="11">
        <f t="shared" ref="E21:I21" si="2">E13+E14+E15+E16+E17+E18+E19+E20</f>
        <v>16.87</v>
      </c>
      <c r="F21" s="11">
        <f t="shared" si="2"/>
        <v>16.369999999999997</v>
      </c>
      <c r="G21" s="11">
        <f t="shared" si="2"/>
        <v>68.19</v>
      </c>
      <c r="H21" s="11">
        <f t="shared" si="2"/>
        <v>499.46999999999997</v>
      </c>
      <c r="I21" s="11">
        <f t="shared" si="2"/>
        <v>23.26</v>
      </c>
      <c r="J21" s="1"/>
    </row>
    <row r="22" spans="1:10" x14ac:dyDescent="0.25">
      <c r="A22" s="71"/>
      <c r="B22" s="8"/>
      <c r="C22" s="8"/>
      <c r="D22" s="13"/>
      <c r="E22" s="13"/>
      <c r="F22" s="13"/>
      <c r="G22" s="13"/>
      <c r="H22" s="13"/>
      <c r="I22" s="13"/>
      <c r="J22" s="1"/>
    </row>
    <row r="23" spans="1:10" x14ac:dyDescent="0.25">
      <c r="A23" s="71"/>
      <c r="B23" s="8" t="s">
        <v>62</v>
      </c>
      <c r="C23" s="8" t="s">
        <v>166</v>
      </c>
      <c r="D23" s="8">
        <v>50</v>
      </c>
      <c r="E23" s="8">
        <v>3.91</v>
      </c>
      <c r="F23" s="8">
        <v>3.45</v>
      </c>
      <c r="G23" s="8">
        <v>25.24</v>
      </c>
      <c r="H23" s="8">
        <v>147.66</v>
      </c>
      <c r="I23" s="8">
        <v>0</v>
      </c>
      <c r="J23" s="1">
        <v>579</v>
      </c>
    </row>
    <row r="24" spans="1:10" x14ac:dyDescent="0.25">
      <c r="A24" s="71"/>
      <c r="B24" s="8"/>
      <c r="C24" s="8" t="s">
        <v>64</v>
      </c>
      <c r="D24" s="8">
        <v>150</v>
      </c>
      <c r="E24" s="8">
        <v>4.2</v>
      </c>
      <c r="F24" s="8">
        <v>3.25</v>
      </c>
      <c r="G24" s="8">
        <v>46.13</v>
      </c>
      <c r="H24" s="8">
        <v>70.739999999999995</v>
      </c>
      <c r="I24" s="8">
        <v>1.05</v>
      </c>
      <c r="J24" s="1">
        <v>530</v>
      </c>
    </row>
    <row r="25" spans="1:10" x14ac:dyDescent="0.25">
      <c r="A25" s="71"/>
      <c r="B25" s="8"/>
      <c r="C25" s="8" t="s">
        <v>81</v>
      </c>
      <c r="D25" s="8">
        <v>50</v>
      </c>
      <c r="E25" s="8">
        <v>0.2</v>
      </c>
      <c r="F25" s="8">
        <v>0.2</v>
      </c>
      <c r="G25" s="8">
        <v>5.2</v>
      </c>
      <c r="H25" s="8">
        <v>22.5</v>
      </c>
      <c r="I25" s="8">
        <v>5</v>
      </c>
      <c r="J25" s="1">
        <v>126</v>
      </c>
    </row>
    <row r="26" spans="1:10" x14ac:dyDescent="0.25">
      <c r="A26" s="71"/>
      <c r="B26" s="8"/>
      <c r="C26" s="8" t="s">
        <v>44</v>
      </c>
      <c r="D26" s="11">
        <f>D23+D24+D25</f>
        <v>250</v>
      </c>
      <c r="E26" s="11">
        <f t="shared" ref="E26:I26" si="3">E23+E24+E25</f>
        <v>8.3099999999999987</v>
      </c>
      <c r="F26" s="11">
        <f t="shared" si="3"/>
        <v>6.9</v>
      </c>
      <c r="G26" s="11">
        <f t="shared" si="3"/>
        <v>76.570000000000007</v>
      </c>
      <c r="H26" s="11">
        <f t="shared" si="3"/>
        <v>240.89999999999998</v>
      </c>
      <c r="I26" s="11">
        <f t="shared" si="3"/>
        <v>6.05</v>
      </c>
      <c r="J26" s="1"/>
    </row>
    <row r="27" spans="1:10" x14ac:dyDescent="0.25">
      <c r="A27" s="71"/>
      <c r="B27" s="8"/>
      <c r="C27" s="8" t="s">
        <v>48</v>
      </c>
      <c r="D27" s="13">
        <f>D9+D12+D21+D26</f>
        <v>1241</v>
      </c>
      <c r="E27" s="13">
        <f t="shared" ref="E27:I27" si="4">E9+E12+E21+E26</f>
        <v>53.570000000000007</v>
      </c>
      <c r="F27" s="13">
        <f t="shared" si="4"/>
        <v>41.559999999999995</v>
      </c>
      <c r="G27" s="13">
        <f t="shared" si="4"/>
        <v>214.15999999999997</v>
      </c>
      <c r="H27" s="13">
        <f t="shared" si="4"/>
        <v>1300.06</v>
      </c>
      <c r="I27" s="13">
        <f t="shared" si="4"/>
        <v>32.01</v>
      </c>
      <c r="J27" s="1"/>
    </row>
    <row r="28" spans="1:10" ht="3.75" customHeight="1" x14ac:dyDescent="0.25">
      <c r="A28" s="71"/>
      <c r="B28" s="8"/>
      <c r="C28" s="8"/>
      <c r="D28" s="13"/>
      <c r="E28" s="13"/>
      <c r="F28" s="13"/>
      <c r="G28" s="13"/>
      <c r="H28" s="13"/>
      <c r="I28" s="13"/>
      <c r="J28" s="1"/>
    </row>
    <row r="29" spans="1:10" ht="3" customHeight="1" x14ac:dyDescent="0.25">
      <c r="A29" s="83"/>
      <c r="B29" s="8"/>
      <c r="C29" s="8"/>
      <c r="D29" s="8"/>
      <c r="E29" s="8"/>
      <c r="F29" s="8"/>
      <c r="G29" s="8"/>
      <c r="H29" s="8"/>
      <c r="I29" s="8"/>
      <c r="J29" s="1"/>
    </row>
  </sheetData>
  <mergeCells count="8">
    <mergeCell ref="A4:A29"/>
    <mergeCell ref="H1:H2"/>
    <mergeCell ref="I1:I2"/>
    <mergeCell ref="A1:A3"/>
    <mergeCell ref="B1:B3"/>
    <mergeCell ref="C1:C3"/>
    <mergeCell ref="D1:D2"/>
    <mergeCell ref="E1:G1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24</vt:i4>
      </vt:variant>
    </vt:vector>
  </HeadingPairs>
  <TitlesOfParts>
    <vt:vector size="24" baseType="lpstr">
      <vt:lpstr> Сводная 1-3 года</vt:lpstr>
      <vt:lpstr>Суточные наборы</vt:lpstr>
      <vt:lpstr>1день</vt:lpstr>
      <vt:lpstr>2 день</vt:lpstr>
      <vt:lpstr>6 день</vt:lpstr>
      <vt:lpstr>4день</vt:lpstr>
      <vt:lpstr>3 день</vt:lpstr>
      <vt:lpstr>8день</vt:lpstr>
      <vt:lpstr>7 день</vt:lpstr>
      <vt:lpstr>5 день</vt:lpstr>
      <vt:lpstr>9день</vt:lpstr>
      <vt:lpstr>10день</vt:lpstr>
      <vt:lpstr>Суточные наборы с3-7</vt:lpstr>
      <vt:lpstr>1 день 3-7</vt:lpstr>
      <vt:lpstr>2 день 3-7</vt:lpstr>
      <vt:lpstr> 3день37</vt:lpstr>
      <vt:lpstr>4 день 3-7</vt:lpstr>
      <vt:lpstr>5 день 3-7</vt:lpstr>
      <vt:lpstr>6 день 3-7</vt:lpstr>
      <vt:lpstr>7 день 3-7</vt:lpstr>
      <vt:lpstr>8 день </vt:lpstr>
      <vt:lpstr>9 день 3-7</vt:lpstr>
      <vt:lpstr>10 день 3-7</vt:lpstr>
      <vt:lpstr>Сводная таблица 3-7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МБДОУ БУХ</dc:creator>
  <cp:lastModifiedBy>Пользователь Windows</cp:lastModifiedBy>
  <cp:lastPrinted>2018-05-25T01:03:06Z</cp:lastPrinted>
  <dcterms:created xsi:type="dcterms:W3CDTF">2016-03-10T23:19:35Z</dcterms:created>
  <dcterms:modified xsi:type="dcterms:W3CDTF">2018-05-30T05:29:09Z</dcterms:modified>
</cp:coreProperties>
</file>