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<sst xmlns="http://schemas.openxmlformats.org/spreadsheetml/2006/main" count="206" uniqueCount="162">
  <si>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</si>
  <si>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</si>
  <si>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</si>
  <si>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</si>
  <si>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</si>
  <si>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</si>
  <si>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</si>
  <si>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</si>
  <si>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</si>
  <si>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</si>
  <si>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</si>
  <si>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</si>
  <si>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</si>
  <si>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</si>
  <si>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</si>
  <si>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</si>
  <si>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</si>
  <si>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</si>
  <si>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</si>
  <si>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</si>
  <si>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</si>
  <si>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</si>
  <si>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</si>
  <si>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</si>
  <si>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</si>
  <si>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</si>
  <si>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</si>
  <si>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</si>
  <si>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</si>
  <si>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</si>
  <si>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</si>
  <si>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</si>
  <si>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</si>
  <si>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</si>
  <si>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</si>
  <si>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</si>
  <si>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</si>
  <si>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</si>
  <si>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</si>
  <si>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</si>
  <si>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</si>
  <si>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</si>
  <si>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</si>
  <si>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</si>
  <si>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</si>
  <si>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</si>
  <si>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</si>
  <si>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</si>
  <si>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</si>
  <si>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</si>
  <si>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</si>
  <si>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</si>
  <si>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</si>
  <si>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</si>
  <si>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</si>
  <si>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</si>
  <si>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</si>
  <si>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</si>
  <si>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</si>
  <si>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</si>
  <si>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</si>
  <si>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</si>
  <si>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</si>
  <si>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</si>
  <si>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</si>
  <si>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</si>
  <si>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</si>
  <si>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</si>
  <si>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</si>
  <si>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</si>
  <si>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</si>
  <si>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</si>
  <si>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</si>
  <si>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</si>
  <si>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</si>
  <si>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</si>
  <si>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</si>
  <si>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</si>
  <si>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</si>
  <si>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</si>
  <si>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</si>
  <si>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</si>
  <si>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</si>
  <si>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</si>
  <si>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</si>
  <si>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</si>
  <si>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</si>
  <si>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</si>
  <si>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</si>
  <si>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</si>
  <si>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</si>
  <si>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</si>
  <si>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</si>
  <si>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</si>
  <si>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</si>
  <si>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</si>
  <si>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</si>
  <si>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</si>
  <si>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</si>
  <si>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</si>
  <si>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</si>
  <si>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</si>
  <si>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</si>
  <si>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</si>
  <si>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</si>
  <si>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</si>
  <si>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</si>
  <si>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</si>
  <si>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</si>
  <si>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</si>
  <si>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</si>
  <si>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</si>
  <si>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</si>
  <si>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</si>
  <si>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</si>
  <si>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</si>
  <si>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</si>
  <si>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</si>
  <si>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</si>
  <si>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</si>
  <si>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</si>
  <si>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</si>
  <si>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</si>
  <si>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</si>
  <si>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</si>
  <si>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</si>
  <si>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</si>
  <si>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</si>
  <si>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</si>
  <si>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</si>
  <si>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</si>
  <si>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</si>
  <si>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</si>
  <si>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</si>
  <si>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</si>
  <si>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</si>
  <si>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</si>
  <si>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</si>
  <si>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</si>
  <si>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</si>
  <si>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</si>
  <si>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</si>
  <si>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</si>
  <si>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</si>
  <si>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</si>
  <si>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</si>
  <si>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</si>
  <si>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</si>
  <si>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</si>
  <si>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</si>
  <si>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</si>
  <si>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</si>
  <si>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Заведующий МБДОУ пос. Известковый</t>
  </si>
  <si>
    <t>Н. Г. Ворсина</t>
  </si>
  <si>
    <t>на  2021 г.</t>
  </si>
  <si>
    <t>на 2021 г. 
очередной финансовый год</t>
  </si>
  <si>
    <t>на 2021 г. 
1-ый год планового периода</t>
  </si>
  <si>
    <t>на 2021 г. 
2-ой год планового периода</t>
  </si>
  <si>
    <t>на 2021г. 
очередной финансовый год</t>
  </si>
  <si>
    <t>на 2021 год</t>
  </si>
  <si>
    <t>на "01"июля 2021 года</t>
  </si>
  <si>
    <t>июля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</si>
</sst>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top" wrapText="1" indent="2"/>
    </xf>
    <xf numFmtId="180" fontId="2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left" vertical="center" wrapText="1" indent="4"/>
    </xf>
    <xf numFmtId="0" fontId="2" fillId="0" borderId="15" xfId="0" applyNumberFormat="1" applyFont="1" applyFill="1" applyBorder="1" applyAlignment="1">
      <alignment horizontal="left" vertical="center" wrapText="1" indent="1"/>
    </xf>
    <xf numFmtId="2" fontId="2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 wrapText="1" indent="1"/>
    </xf>
    <xf numFmtId="0" fontId="4" fillId="0" borderId="0" xfId="0" applyNumberFormat="1" applyFont="1" applyFill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wrapText="1" indent="2"/>
    </xf>
    <xf numFmtId="0" fontId="2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182" fontId="2" fillId="0" borderId="1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 indent="2"/>
    </xf>
    <xf numFmtId="0" fontId="2" fillId="0" borderId="15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left" vertical="top" wrapText="1"/>
    </xf>
    <xf numFmtId="0" fontId="0" fillId="0" borderId="22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1">
      <selection activeCell="AN22" sqref="AN22:EX23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4" t="s">
        <v>0</v>
      </c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6" t="s">
        <v>1</v>
      </c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7" t="s">
        <v>152</v>
      </c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9" t="s">
        <v>2</v>
      </c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"/>
      <c r="BZ6" s="1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1"/>
      <c r="ES6" s="1"/>
      <c r="ET6" s="21" t="s">
        <v>148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"/>
      <c r="BZ7" s="1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22" t="s">
        <v>3</v>
      </c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1"/>
      <c r="ES7" s="1"/>
      <c r="ET7" s="22" t="s">
        <v>4</v>
      </c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25"/>
      <c r="BM8" s="25"/>
      <c r="BN8" s="25"/>
      <c r="BO8" s="25"/>
      <c r="BP8" s="25"/>
      <c r="BQ8" s="25"/>
      <c r="BR8" s="25"/>
      <c r="BS8" s="25"/>
      <c r="BT8" s="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6" t="s">
        <v>5</v>
      </c>
      <c r="EF8" s="26"/>
      <c r="EG8" s="23">
        <v>1</v>
      </c>
      <c r="EH8" s="23"/>
      <c r="EI8" s="23"/>
      <c r="EJ8" s="23"/>
      <c r="EK8" s="26" t="s">
        <v>5</v>
      </c>
      <c r="EL8" s="26"/>
      <c r="EM8" s="6"/>
      <c r="EN8" s="23" t="s">
        <v>161</v>
      </c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4">
        <v>20</v>
      </c>
      <c r="FG8" s="24"/>
      <c r="FH8" s="24"/>
      <c r="FI8" s="24"/>
      <c r="FJ8" s="23">
        <v>21</v>
      </c>
      <c r="FK8" s="23"/>
      <c r="FL8" s="23"/>
      <c r="FM8" s="23"/>
      <c r="FN8" s="26" t="s">
        <v>6</v>
      </c>
      <c r="FO8" s="26"/>
      <c r="FP8" s="26"/>
      <c r="FQ8" s="26"/>
      <c r="FR8" s="5"/>
      <c r="FS8" s="5"/>
      <c r="FT8" s="5"/>
      <c r="FU8" s="5"/>
      <c r="FV8" s="5"/>
      <c r="FW8" s="5"/>
    </row>
    <row r="9" spans="1:179" s="2" customFormat="1" ht="15" customHeight="1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</row>
    <row r="10" spans="1:179" s="2" customFormat="1" ht="15" customHeight="1">
      <c r="A10" s="27" t="s">
        <v>159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28" t="s">
        <v>8</v>
      </c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93" t="s">
        <v>160</v>
      </c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29" t="s">
        <v>9</v>
      </c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8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5"/>
      <c r="CI13" s="15"/>
      <c r="CJ13" s="15"/>
      <c r="CK13" s="15"/>
      <c r="CL13" s="15"/>
      <c r="CM13" s="15"/>
      <c r="CN13" s="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29" t="s">
        <v>10</v>
      </c>
      <c r="FB13" s="29"/>
      <c r="FC13" s="29"/>
      <c r="FD13" s="29"/>
      <c r="FE13" s="29"/>
      <c r="FF13" s="29"/>
      <c r="FG13" s="8"/>
      <c r="FH13" s="31">
        <v>44378</v>
      </c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</row>
    <row r="14" spans="1:179" s="2" customFormat="1" ht="12.75" customHeight="1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"/>
      <c r="AN14" s="33" t="s">
        <v>147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29" t="s">
        <v>12</v>
      </c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8"/>
      <c r="FH14" s="32">
        <v>44672077</v>
      </c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1:179" s="2" customFormat="1" ht="3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1"/>
      <c r="DR15" s="35" t="s">
        <v>13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8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</row>
    <row r="16" spans="1:179" s="2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36" t="s">
        <v>14</v>
      </c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8"/>
      <c r="FH16" s="32">
        <v>2706021165</v>
      </c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</row>
    <row r="17" spans="1:179" s="2" customFormat="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36" t="s">
        <v>15</v>
      </c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8"/>
      <c r="FH17" s="32" t="s">
        <v>16</v>
      </c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7" t="s">
        <v>18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29" t="s">
        <v>19</v>
      </c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8"/>
      <c r="FH18" s="38">
        <v>383</v>
      </c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9" t="s">
        <v>21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9" t="s">
        <v>146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43" t="s">
        <v>149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</row>
    <row r="28" spans="1:179" s="2" customFormat="1" ht="11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</row>
    <row r="29" spans="1:179" s="2" customFormat="1" ht="11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42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79" s="2" customFormat="1" ht="11.25" customHeight="1">
      <c r="A32" s="43" t="s">
        <v>150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</row>
    <row r="33" spans="1:179" s="2" customFormat="1" ht="11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</row>
    <row r="34" spans="1:179" s="2" customFormat="1" ht="16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42" t="s">
        <v>28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79" s="2" customFormat="1" ht="11.25" customHeight="1">
      <c r="A37" s="43" t="s">
        <v>151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</row>
    <row r="38" spans="1:179" s="2" customFormat="1" ht="11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2" customFormat="1" ht="11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41" t="s">
        <v>29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44" t="s">
        <v>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 t="s">
        <v>31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2" customFormat="1" ht="12" customHeight="1">
      <c r="A44" s="45" t="s">
        <v>32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>
        <v>8357612.41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2" customFormat="1" ht="34.5" customHeight="1">
      <c r="A45" s="47" t="s">
        <v>33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8">
        <v>0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2" customFormat="1" ht="23.25" customHeight="1">
      <c r="A46" s="47" t="s">
        <v>34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8">
        <v>0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2" customFormat="1" ht="23.25" customHeight="1">
      <c r="A47" s="47" t="s">
        <v>35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8">
        <v>0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2" customFormat="1" ht="12" customHeight="1">
      <c r="A48" s="45" t="s">
        <v>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6">
        <f>259330.13+801718.03</f>
        <v>1061048.1600000001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2" customFormat="1" ht="23.25" customHeight="1">
      <c r="A49" s="47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6">
        <v>259330.13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2" customFormat="1" ht="12.75" customHeight="1">
      <c r="A52" s="49" t="s">
        <v>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79" s="2" customFormat="1" ht="11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</row>
    <row r="54" spans="1:179" s="2" customFormat="1" ht="11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</row>
    <row r="55" spans="1:179" s="2" customFormat="1" ht="11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50" t="s">
        <v>40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s="2" customFormat="1" ht="12.75" customHeight="1">
      <c r="A58" s="41" t="s">
        <v>41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51" t="str">
        <f>+BW12</f>
        <v>на "01"июля 2021 года</v>
      </c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19" t="s">
        <v>42</v>
      </c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52" t="s">
        <v>43</v>
      </c>
      <c r="B62" s="52"/>
      <c r="C62" s="52"/>
      <c r="D62" s="52"/>
      <c r="E62" s="52"/>
      <c r="F62" s="52"/>
      <c r="G62" s="44" t="s">
        <v>30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 t="s">
        <v>44</v>
      </c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2" customFormat="1" ht="12" customHeight="1">
      <c r="A63" s="53">
        <v>1</v>
      </c>
      <c r="B63" s="53"/>
      <c r="C63" s="53"/>
      <c r="D63" s="53"/>
      <c r="E63" s="53"/>
      <c r="F63" s="53"/>
      <c r="G63" s="53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>
        <v>3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s="2" customFormat="1" ht="12" customHeight="1">
      <c r="A64" s="54" t="s">
        <v>45</v>
      </c>
      <c r="B64" s="54"/>
      <c r="C64" s="54"/>
      <c r="D64" s="54"/>
      <c r="E64" s="54"/>
      <c r="F64" s="54"/>
      <c r="G64" s="55" t="s">
        <v>46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46">
        <f>(CJ44+CJ48)/1000</f>
        <v>9418.66057</v>
      </c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2" customFormat="1" ht="23.25" customHeight="1">
      <c r="A65" s="54" t="s">
        <v>47</v>
      </c>
      <c r="B65" s="54"/>
      <c r="C65" s="54"/>
      <c r="D65" s="54"/>
      <c r="E65" s="54"/>
      <c r="F65" s="54"/>
      <c r="G65" s="56" t="s">
        <v>48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46">
        <f>CJ44/1000</f>
        <v>8357.61241</v>
      </c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2" customFormat="1" ht="23.25" customHeight="1">
      <c r="A66" s="54" t="s">
        <v>49</v>
      </c>
      <c r="B66" s="54"/>
      <c r="C66" s="54"/>
      <c r="D66" s="54"/>
      <c r="E66" s="54"/>
      <c r="F66" s="54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46">
        <v>2115.7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2" customFormat="1" ht="12" customHeight="1">
      <c r="A67" s="54" t="s">
        <v>51</v>
      </c>
      <c r="B67" s="54"/>
      <c r="C67" s="54"/>
      <c r="D67" s="54"/>
      <c r="E67" s="54"/>
      <c r="F67" s="54"/>
      <c r="G67" s="58" t="s">
        <v>52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4" t="s">
        <v>53</v>
      </c>
      <c r="B68" s="54"/>
      <c r="C68" s="54"/>
      <c r="D68" s="54"/>
      <c r="E68" s="54"/>
      <c r="F68" s="54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17.4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4" t="s">
        <v>54</v>
      </c>
      <c r="B69" s="54"/>
      <c r="C69" s="54"/>
      <c r="D69" s="54"/>
      <c r="E69" s="54"/>
      <c r="F69" s="54"/>
      <c r="G69" s="55" t="s">
        <v>55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46">
        <f>CJ73</f>
        <v>0</v>
      </c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2" customFormat="1" ht="23.25" customHeight="1">
      <c r="A70" s="54" t="s">
        <v>56</v>
      </c>
      <c r="B70" s="54"/>
      <c r="C70" s="54"/>
      <c r="D70" s="54"/>
      <c r="E70" s="54"/>
      <c r="F70" s="54"/>
      <c r="G70" s="56" t="s">
        <v>57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46">
        <v>0</v>
      </c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2" customFormat="1" ht="23.25" customHeight="1">
      <c r="A71" s="54" t="s">
        <v>58</v>
      </c>
      <c r="B71" s="54"/>
      <c r="C71" s="54"/>
      <c r="D71" s="54"/>
      <c r="E71" s="54"/>
      <c r="F71" s="54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46">
        <v>0</v>
      </c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2" customFormat="1" ht="12" customHeight="1">
      <c r="A72" s="60"/>
      <c r="B72" s="60"/>
      <c r="C72" s="60"/>
      <c r="D72" s="60"/>
      <c r="E72" s="60"/>
      <c r="F72" s="60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0"/>
      <c r="B73" s="60"/>
      <c r="C73" s="60"/>
      <c r="D73" s="60"/>
      <c r="E73" s="60"/>
      <c r="F73" s="60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2" customFormat="1" ht="12" customHeight="1">
      <c r="A74" s="54" t="s">
        <v>62</v>
      </c>
      <c r="B74" s="54"/>
      <c r="C74" s="54"/>
      <c r="D74" s="54"/>
      <c r="E74" s="54"/>
      <c r="F74" s="54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48">
        <v>0</v>
      </c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2" customFormat="1" ht="12" customHeight="1">
      <c r="A75" s="54" t="s">
        <v>64</v>
      </c>
      <c r="B75" s="54"/>
      <c r="C75" s="54"/>
      <c r="D75" s="54"/>
      <c r="E75" s="54"/>
      <c r="F75" s="54"/>
      <c r="G75" s="56" t="s">
        <v>65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48">
        <v>0</v>
      </c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s="2" customFormat="1" ht="12" customHeight="1">
      <c r="A76" s="54" t="s">
        <v>66</v>
      </c>
      <c r="B76" s="54"/>
      <c r="C76" s="54"/>
      <c r="D76" s="54"/>
      <c r="E76" s="54"/>
      <c r="F76" s="54"/>
      <c r="G76" s="56" t="s">
        <v>67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9" t="s">
        <v>144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4" t="s">
        <v>68</v>
      </c>
      <c r="B77" s="54"/>
      <c r="C77" s="54"/>
      <c r="D77" s="54"/>
      <c r="E77" s="54"/>
      <c r="F77" s="54"/>
      <c r="G77" s="56" t="s">
        <v>69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9" t="s">
        <v>144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4" t="s">
        <v>70</v>
      </c>
      <c r="B78" s="54"/>
      <c r="C78" s="54"/>
      <c r="D78" s="54"/>
      <c r="E78" s="54"/>
      <c r="F78" s="54"/>
      <c r="G78" s="55" t="s">
        <v>71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9">
        <f>+CJ79+CJ80</f>
        <v>542.4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4" t="s">
        <v>72</v>
      </c>
      <c r="B79" s="54"/>
      <c r="C79" s="54"/>
      <c r="D79" s="54"/>
      <c r="E79" s="54"/>
      <c r="F79" s="54"/>
      <c r="G79" s="56" t="s">
        <v>73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48">
        <v>0</v>
      </c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s="2" customFormat="1" ht="12" customHeight="1">
      <c r="A80" s="54" t="s">
        <v>74</v>
      </c>
      <c r="B80" s="54"/>
      <c r="C80" s="54"/>
      <c r="D80" s="54"/>
      <c r="E80" s="54"/>
      <c r="F80" s="54"/>
      <c r="G80" s="56" t="s">
        <v>75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9">
        <f>125.6+317.2+99.6</f>
        <v>542.4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4" t="s">
        <v>76</v>
      </c>
      <c r="B81" s="54"/>
      <c r="C81" s="54"/>
      <c r="D81" s="54"/>
      <c r="E81" s="54"/>
      <c r="F81" s="54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50" t="s">
        <v>78</v>
      </c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</row>
    <row r="84" spans="1:123" s="2" customFormat="1" ht="12.75" customHeight="1">
      <c r="A84" s="41" t="s">
        <v>79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51" t="str">
        <f>+AR59</f>
        <v>на "01"июля 2021 года</v>
      </c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62" t="s">
        <v>30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 t="s">
        <v>80</v>
      </c>
      <c r="V87" s="62"/>
      <c r="W87" s="62"/>
      <c r="X87" s="62"/>
      <c r="Y87" s="62"/>
      <c r="Z87" s="62"/>
      <c r="AA87" s="62"/>
      <c r="AB87" s="62" t="s">
        <v>81</v>
      </c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 t="s">
        <v>82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</row>
    <row r="88" spans="1:179" s="2" customFormat="1" ht="12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69"/>
      <c r="AA88" s="70"/>
      <c r="AB88" s="68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0"/>
      <c r="AP88" s="62" t="s">
        <v>83</v>
      </c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1" t="s">
        <v>84</v>
      </c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</row>
    <row r="89" spans="1:179" s="2" customFormat="1" ht="78.75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68"/>
      <c r="V89" s="69"/>
      <c r="W89" s="69"/>
      <c r="X89" s="69"/>
      <c r="Y89" s="69"/>
      <c r="Z89" s="69"/>
      <c r="AA89" s="70"/>
      <c r="AB89" s="68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70"/>
      <c r="AP89" s="68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70"/>
      <c r="BI89" s="62" t="s">
        <v>85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 t="s">
        <v>86</v>
      </c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 t="s">
        <v>87</v>
      </c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 t="s">
        <v>88</v>
      </c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 t="s">
        <v>89</v>
      </c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1" t="s">
        <v>90</v>
      </c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</row>
    <row r="90" spans="1:179" s="2" customFormat="1" ht="78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63"/>
      <c r="V90" s="64"/>
      <c r="W90" s="64"/>
      <c r="X90" s="64"/>
      <c r="Y90" s="64"/>
      <c r="Z90" s="64"/>
      <c r="AA90" s="65"/>
      <c r="AB90" s="63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5"/>
      <c r="AP90" s="63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5"/>
      <c r="BI90" s="63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5"/>
      <c r="BZ90" s="63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5"/>
      <c r="CQ90" s="63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5"/>
      <c r="DH90" s="63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5"/>
      <c r="DY90" s="63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5"/>
      <c r="EP90" s="61" t="s">
        <v>83</v>
      </c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 t="s">
        <v>91</v>
      </c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</row>
    <row r="91" spans="1:179" s="2" customFormat="1" ht="11.25" customHeight="1">
      <c r="A91" s="66">
        <v>1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>
        <v>2</v>
      </c>
      <c r="V91" s="66"/>
      <c r="W91" s="66"/>
      <c r="X91" s="66"/>
      <c r="Y91" s="66"/>
      <c r="Z91" s="66"/>
      <c r="AA91" s="66"/>
      <c r="AB91" s="66">
        <v>3</v>
      </c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>
        <v>4</v>
      </c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>
        <v>5</v>
      </c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7" t="s">
        <v>92</v>
      </c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6">
        <v>6</v>
      </c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>
        <v>7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8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>
        <v>9</v>
      </c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>
        <v>10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s="2" customFormat="1" ht="21.75" customHeight="1">
      <c r="A92" s="71" t="s">
        <v>93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66">
        <v>100</v>
      </c>
      <c r="V92" s="66"/>
      <c r="W92" s="66"/>
      <c r="X92" s="66"/>
      <c r="Y92" s="66"/>
      <c r="Z92" s="66"/>
      <c r="AA92" s="66"/>
      <c r="AB92" s="67" t="s">
        <v>94</v>
      </c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72">
        <f>BI92+CQ92+EP92</f>
        <v>16690410</v>
      </c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>
        <f>BI93</f>
        <v>15073170</v>
      </c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3">
        <v>0</v>
      </c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2">
        <f>CQ94</f>
        <v>1617240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3">
        <v>0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>
        <v>0</v>
      </c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4">
        <f>+EP95</f>
        <v>0</v>
      </c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3">
        <v>0</v>
      </c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</row>
    <row r="93" spans="1:179" s="2" customFormat="1" ht="21.75" customHeight="1">
      <c r="A93" s="75" t="s">
        <v>95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67" t="s">
        <v>96</v>
      </c>
      <c r="V93" s="67"/>
      <c r="W93" s="67"/>
      <c r="X93" s="67"/>
      <c r="Y93" s="67"/>
      <c r="Z93" s="67"/>
      <c r="AA93" s="67"/>
      <c r="AB93" s="67" t="s">
        <v>97</v>
      </c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72">
        <f>BI93+CQ93+EP93</f>
        <v>15073170</v>
      </c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>
        <f>BI95</f>
        <v>15073170</v>
      </c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3">
        <v>0</v>
      </c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>
        <v>0</v>
      </c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>
        <v>0</v>
      </c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>
        <v>0</v>
      </c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4">
        <f>EP92</f>
        <v>0</v>
      </c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3">
        <v>0</v>
      </c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</row>
    <row r="94" spans="1:179" s="2" customFormat="1" ht="11.25" customHeight="1">
      <c r="A94" s="75" t="s">
        <v>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67" t="s">
        <v>99</v>
      </c>
      <c r="V94" s="67"/>
      <c r="W94" s="67"/>
      <c r="X94" s="67"/>
      <c r="Y94" s="67"/>
      <c r="Z94" s="67"/>
      <c r="AA94" s="67"/>
      <c r="AB94" s="67" t="s">
        <v>100</v>
      </c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72">
        <f>BI94+CQ94</f>
        <v>1617240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3"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>
        <v>0</v>
      </c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2">
        <f>CQ95</f>
        <v>1617240</v>
      </c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3">
        <v>0</v>
      </c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>
        <v>0</v>
      </c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>
        <v>0</v>
      </c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>
        <v>0</v>
      </c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</row>
    <row r="95" spans="1:179" s="2" customFormat="1" ht="21.75" customHeight="1">
      <c r="A95" s="71" t="s">
        <v>101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66">
        <v>200</v>
      </c>
      <c r="V95" s="66"/>
      <c r="W95" s="66"/>
      <c r="X95" s="66"/>
      <c r="Y95" s="66"/>
      <c r="Z95" s="66"/>
      <c r="AA95" s="66"/>
      <c r="AB95" s="67" t="s">
        <v>94</v>
      </c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72">
        <f>BI95+CQ95+EP95</f>
        <v>16690410</v>
      </c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>
        <f>BI97+BI98+BI99+BI101+BI96</f>
        <v>15073170</v>
      </c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3">
        <v>0</v>
      </c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2">
        <f>CQ96+CQ99+CQ100</f>
        <v>1617240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3">
        <v>0</v>
      </c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>
        <v>0</v>
      </c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>
        <f>+EP99+EP101</f>
        <v>0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3">
        <v>0</v>
      </c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</row>
    <row r="96" spans="1:179" s="2" customFormat="1" ht="21.75" customHeight="1">
      <c r="A96" s="75" t="s">
        <v>102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67" t="s">
        <v>103</v>
      </c>
      <c r="V96" s="67"/>
      <c r="W96" s="67"/>
      <c r="X96" s="67"/>
      <c r="Y96" s="67"/>
      <c r="Z96" s="67"/>
      <c r="AA96" s="67"/>
      <c r="AB96" s="67" t="s">
        <v>104</v>
      </c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72">
        <f>CQ96+BI96</f>
        <v>0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>
        <v>0</v>
      </c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3">
        <v>0</v>
      </c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>
        <v>0</v>
      </c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>
        <v>0</v>
      </c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>
        <v>0</v>
      </c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</row>
    <row r="97" spans="1:179" s="2" customFormat="1" ht="32.25" customHeight="1">
      <c r="A97" s="75" t="s">
        <v>105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67" t="s">
        <v>106</v>
      </c>
      <c r="V97" s="67"/>
      <c r="W97" s="67"/>
      <c r="X97" s="67"/>
      <c r="Y97" s="67"/>
      <c r="Z97" s="67"/>
      <c r="AA97" s="67"/>
      <c r="AB97" s="67" t="s">
        <v>107</v>
      </c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72">
        <f>BI97+CQ97</f>
        <v>8695180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>
        <f>6231900+2423280+20000+20000</f>
        <v>8695180</v>
      </c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3">
        <v>0</v>
      </c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>
        <v>0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>
        <v>0</v>
      </c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>
        <v>0</v>
      </c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>
        <v>0</v>
      </c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>
        <v>0</v>
      </c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</row>
    <row r="98" spans="1:179" s="2" customFormat="1" ht="32.25" customHeight="1">
      <c r="A98" s="75" t="s">
        <v>105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67" t="s">
        <v>106</v>
      </c>
      <c r="V98" s="67"/>
      <c r="W98" s="67"/>
      <c r="X98" s="67"/>
      <c r="Y98" s="67"/>
      <c r="Z98" s="67"/>
      <c r="AA98" s="67"/>
      <c r="AB98" s="67" t="s">
        <v>108</v>
      </c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72">
        <f>BI98+CQ98</f>
        <v>2625870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>
        <f>1888000+737870</f>
        <v>2625870</v>
      </c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3">
        <v>0</v>
      </c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>
        <v>0</v>
      </c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>
        <v>0</v>
      </c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>
        <v>0</v>
      </c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>
        <v>0</v>
      </c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>
        <v>0</v>
      </c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</row>
    <row r="99" spans="1:179" s="2" customFormat="1" ht="32.25" customHeight="1">
      <c r="A99" s="75" t="s">
        <v>109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67" t="s">
        <v>110</v>
      </c>
      <c r="V99" s="67"/>
      <c r="W99" s="67"/>
      <c r="X99" s="67"/>
      <c r="Y99" s="67"/>
      <c r="Z99" s="67"/>
      <c r="AA99" s="67"/>
      <c r="AB99" s="67" t="s">
        <v>111</v>
      </c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72">
        <f>BI99+CQ99+EP99</f>
        <v>3718120</v>
      </c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>
        <f>40773+15000+194391+50000+50000+153290+1000000+3166+10000+135000+2056500</f>
        <v>3708120</v>
      </c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3">
        <v>0</v>
      </c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4">
        <v>10000</v>
      </c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3">
        <v>0</v>
      </c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>
        <v>0</v>
      </c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3">
        <v>0</v>
      </c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</row>
    <row r="100" spans="1:179" s="2" customFormat="1" ht="21.75" customHeight="1">
      <c r="A100" s="75" t="s">
        <v>145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67">
        <v>300</v>
      </c>
      <c r="V100" s="67"/>
      <c r="W100" s="67"/>
      <c r="X100" s="67"/>
      <c r="Y100" s="67"/>
      <c r="Z100" s="67"/>
      <c r="AA100" s="67"/>
      <c r="AB100" s="67">
        <v>321</v>
      </c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72">
        <f>CQ100</f>
        <v>1607240</v>
      </c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3">
        <v>0</v>
      </c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>
        <f>799790+331800+475650</f>
        <v>1607240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>
        <v>0</v>
      </c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>
        <v>0</v>
      </c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>
        <v>0</v>
      </c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>
        <v>0</v>
      </c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</row>
    <row r="101" spans="1:179" s="2" customFormat="1" ht="21.75" customHeight="1">
      <c r="A101" s="75" t="s">
        <v>112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67">
        <v>800</v>
      </c>
      <c r="V101" s="67"/>
      <c r="W101" s="67"/>
      <c r="X101" s="67"/>
      <c r="Y101" s="67"/>
      <c r="Z101" s="67"/>
      <c r="AA101" s="67"/>
      <c r="AB101" s="67">
        <v>851</v>
      </c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72">
        <f>BI101</f>
        <v>44000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>
        <f>39000+5000</f>
        <v>44000</v>
      </c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3">
        <v>0</v>
      </c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>
        <v>0</v>
      </c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>
        <v>0</v>
      </c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>
        <v>0</v>
      </c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>
        <v>0</v>
      </c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</row>
    <row r="102" spans="1:179" s="2" customFormat="1" ht="32.25" customHeight="1">
      <c r="A102" s="71" t="s">
        <v>113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66">
        <v>300</v>
      </c>
      <c r="V102" s="66"/>
      <c r="W102" s="66"/>
      <c r="X102" s="66"/>
      <c r="Y102" s="66"/>
      <c r="Z102" s="66"/>
      <c r="AA102" s="66"/>
      <c r="AB102" s="67" t="s">
        <v>94</v>
      </c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73"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>
        <v>0</v>
      </c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>
        <v>0</v>
      </c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>
        <v>0</v>
      </c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>
        <v>0</v>
      </c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>
        <v>0</v>
      </c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>
        <v>0</v>
      </c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</row>
    <row r="103" spans="1:179" s="2" customFormat="1" ht="11.2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73">
        <v>0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>
        <v>0</v>
      </c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>
        <v>0</v>
      </c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>
        <v>0</v>
      </c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>
        <v>0</v>
      </c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>
        <v>0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>
        <v>0</v>
      </c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</row>
    <row r="104" spans="1:179" s="2" customFormat="1" ht="21.75" customHeight="1">
      <c r="A104" s="71" t="s">
        <v>114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66">
        <v>400</v>
      </c>
      <c r="V104" s="66"/>
      <c r="W104" s="66"/>
      <c r="X104" s="66"/>
      <c r="Y104" s="66"/>
      <c r="Z104" s="66"/>
      <c r="AA104" s="66"/>
      <c r="AB104" s="67" t="s">
        <v>94</v>
      </c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73">
        <v>0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>
        <v>0</v>
      </c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>
        <v>0</v>
      </c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>
        <v>0</v>
      </c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>
        <v>0</v>
      </c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>
        <v>0</v>
      </c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>
        <v>0</v>
      </c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</row>
    <row r="105" spans="1:179" s="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73">
        <v>0</v>
      </c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>
        <v>0</v>
      </c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>
        <v>0</v>
      </c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>
        <v>0</v>
      </c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>
        <v>0</v>
      </c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>
        <v>0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>
        <v>0</v>
      </c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</row>
    <row r="106" spans="1:179" s="2" customFormat="1" ht="21.75" customHeight="1">
      <c r="A106" s="71" t="s">
        <v>115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66">
        <v>500</v>
      </c>
      <c r="V106" s="66"/>
      <c r="W106" s="66"/>
      <c r="X106" s="66"/>
      <c r="Y106" s="66"/>
      <c r="Z106" s="66"/>
      <c r="AA106" s="66"/>
      <c r="AB106" s="67" t="s">
        <v>94</v>
      </c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73">
        <v>0</v>
      </c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>
        <v>0</v>
      </c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>
        <v>0</v>
      </c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>
        <v>0</v>
      </c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>
        <v>0</v>
      </c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>
        <v>0</v>
      </c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>
        <v>0</v>
      </c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</row>
    <row r="107" spans="1:179" s="2" customFormat="1" ht="21.75" customHeight="1">
      <c r="A107" s="71" t="s">
        <v>116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66">
        <v>600</v>
      </c>
      <c r="V107" s="66"/>
      <c r="W107" s="66"/>
      <c r="X107" s="66"/>
      <c r="Y107" s="66"/>
      <c r="Z107" s="66"/>
      <c r="AA107" s="66"/>
      <c r="AB107" s="67" t="s">
        <v>94</v>
      </c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73">
        <v>0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>
        <v>0</v>
      </c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>
        <v>0</v>
      </c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>
        <v>0</v>
      </c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>
        <v>0</v>
      </c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>
        <v>0</v>
      </c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>
        <v>0</v>
      </c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6" t="s">
        <v>117</v>
      </c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</row>
    <row r="110" spans="1:123" s="2" customFormat="1" ht="24.75" customHeight="1">
      <c r="A110" s="76" t="s">
        <v>118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51" t="str">
        <f>+AR85</f>
        <v>на "01"июля 2021 года</v>
      </c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62" t="s">
        <v>30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 t="s">
        <v>80</v>
      </c>
      <c r="V113" s="62"/>
      <c r="W113" s="62"/>
      <c r="X113" s="62"/>
      <c r="Y113" s="62"/>
      <c r="Z113" s="62"/>
      <c r="AA113" s="62"/>
      <c r="AB113" s="62" t="s">
        <v>119</v>
      </c>
      <c r="AC113" s="62"/>
      <c r="AD113" s="62"/>
      <c r="AE113" s="62"/>
      <c r="AF113" s="62"/>
      <c r="AG113" s="62"/>
      <c r="AH113" s="62"/>
      <c r="AI113" s="62"/>
      <c r="AJ113" s="61" t="s">
        <v>120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</row>
    <row r="114" spans="1:179" s="2" customFormat="1" ht="12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68"/>
      <c r="V114" s="69"/>
      <c r="W114" s="69"/>
      <c r="X114" s="69"/>
      <c r="Y114" s="69"/>
      <c r="Z114" s="69"/>
      <c r="AA114" s="70"/>
      <c r="AB114" s="68"/>
      <c r="AC114" s="69"/>
      <c r="AD114" s="69"/>
      <c r="AE114" s="69"/>
      <c r="AF114" s="69"/>
      <c r="AG114" s="69"/>
      <c r="AH114" s="69"/>
      <c r="AI114" s="70"/>
      <c r="AJ114" s="62" t="s">
        <v>121</v>
      </c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1" t="s">
        <v>84</v>
      </c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</row>
    <row r="115" spans="1:179" s="2" customFormat="1" ht="4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  <c r="U115" s="68"/>
      <c r="V115" s="69"/>
      <c r="W115" s="69"/>
      <c r="X115" s="69"/>
      <c r="Y115" s="69"/>
      <c r="Z115" s="69"/>
      <c r="AA115" s="70"/>
      <c r="AB115" s="68"/>
      <c r="AC115" s="69"/>
      <c r="AD115" s="69"/>
      <c r="AE115" s="69"/>
      <c r="AF115" s="69"/>
      <c r="AG115" s="69"/>
      <c r="AH115" s="69"/>
      <c r="AI115" s="70"/>
      <c r="AJ115" s="63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1" t="s">
        <v>122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 t="s">
        <v>123</v>
      </c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</row>
    <row r="116" spans="1:179" s="2" customFormat="1" ht="45.7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5"/>
      <c r="U116" s="63"/>
      <c r="V116" s="64"/>
      <c r="W116" s="64"/>
      <c r="X116" s="64"/>
      <c r="Y116" s="64"/>
      <c r="Z116" s="64"/>
      <c r="AA116" s="65"/>
      <c r="AB116" s="63"/>
      <c r="AC116" s="64"/>
      <c r="AD116" s="64"/>
      <c r="AE116" s="64"/>
      <c r="AF116" s="64"/>
      <c r="AG116" s="64"/>
      <c r="AH116" s="64"/>
      <c r="AI116" s="65"/>
      <c r="AJ116" s="61" t="s">
        <v>155</v>
      </c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 t="s">
        <v>156</v>
      </c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 t="s">
        <v>157</v>
      </c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 t="s">
        <v>158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 t="s">
        <v>156</v>
      </c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 t="s">
        <v>157</v>
      </c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 t="s">
        <v>155</v>
      </c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 t="s">
        <v>156</v>
      </c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 t="s">
        <v>157</v>
      </c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</row>
    <row r="117" spans="1:179" s="2" customFormat="1" ht="11.25" customHeight="1">
      <c r="A117" s="66">
        <v>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v>2</v>
      </c>
      <c r="V117" s="66"/>
      <c r="W117" s="66"/>
      <c r="X117" s="66"/>
      <c r="Y117" s="66"/>
      <c r="Z117" s="66"/>
      <c r="AA117" s="66"/>
      <c r="AB117" s="66">
        <v>3</v>
      </c>
      <c r="AC117" s="66"/>
      <c r="AD117" s="66"/>
      <c r="AE117" s="66"/>
      <c r="AF117" s="66"/>
      <c r="AG117" s="66"/>
      <c r="AH117" s="66"/>
      <c r="AI117" s="66"/>
      <c r="AJ117" s="66">
        <v>4</v>
      </c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>
        <v>5</v>
      </c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>
        <v>6</v>
      </c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>
        <v>7</v>
      </c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>
        <v>8</v>
      </c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>
        <v>9</v>
      </c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>
        <v>10</v>
      </c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>
        <v>11</v>
      </c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>
        <v>12</v>
      </c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</row>
    <row r="118" spans="1:179" s="2" customFormat="1" ht="32.25" customHeight="1">
      <c r="A118" s="71" t="s">
        <v>124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7">
        <v>1</v>
      </c>
      <c r="V118" s="77"/>
      <c r="W118" s="77"/>
      <c r="X118" s="77"/>
      <c r="Y118" s="77"/>
      <c r="Z118" s="77"/>
      <c r="AA118" s="77"/>
      <c r="AB118" s="67" t="s">
        <v>94</v>
      </c>
      <c r="AC118" s="67"/>
      <c r="AD118" s="67"/>
      <c r="AE118" s="67"/>
      <c r="AF118" s="67"/>
      <c r="AG118" s="67"/>
      <c r="AH118" s="67"/>
      <c r="AI118" s="67"/>
      <c r="AJ118" s="78">
        <f>AP99</f>
        <v>3718120</v>
      </c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9">
        <v>0</v>
      </c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>
        <v>0</v>
      </c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8">
        <f>AJ118</f>
        <v>3718120</v>
      </c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9">
        <v>0</v>
      </c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>
        <v>0</v>
      </c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>
        <v>0</v>
      </c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>
        <v>0</v>
      </c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>
        <v>0</v>
      </c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</row>
    <row r="119" spans="1:179" s="2" customFormat="1" ht="53.25" customHeight="1">
      <c r="A119" s="75" t="s">
        <v>125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66">
        <v>1001</v>
      </c>
      <c r="V119" s="66"/>
      <c r="W119" s="66"/>
      <c r="X119" s="66"/>
      <c r="Y119" s="66"/>
      <c r="Z119" s="66"/>
      <c r="AA119" s="66"/>
      <c r="AB119" s="67" t="s">
        <v>94</v>
      </c>
      <c r="AC119" s="67"/>
      <c r="AD119" s="67"/>
      <c r="AE119" s="67"/>
      <c r="AF119" s="67"/>
      <c r="AG119" s="67"/>
      <c r="AH119" s="67"/>
      <c r="AI119" s="67"/>
      <c r="AJ119" s="79">
        <v>0</v>
      </c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>
        <v>0</v>
      </c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>
        <v>0</v>
      </c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>
        <v>0</v>
      </c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>
        <v>0</v>
      </c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>
        <v>0</v>
      </c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>
        <v>0</v>
      </c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>
        <v>0</v>
      </c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>
        <v>0</v>
      </c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</row>
    <row r="120" spans="1:179" s="2" customFormat="1" ht="11.2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79">
        <v>0</v>
      </c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>
        <v>0</v>
      </c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>
        <v>0</v>
      </c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>
        <v>0</v>
      </c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>
        <v>0</v>
      </c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>
        <v>0</v>
      </c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>
        <v>0</v>
      </c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>
        <v>0</v>
      </c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>
        <v>0</v>
      </c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</row>
    <row r="121" spans="1:179" s="2" customFormat="1" ht="32.25" customHeight="1">
      <c r="A121" s="75" t="s">
        <v>126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66">
        <v>2001</v>
      </c>
      <c r="V121" s="66"/>
      <c r="W121" s="66"/>
      <c r="X121" s="66"/>
      <c r="Y121" s="66"/>
      <c r="Z121" s="66"/>
      <c r="AA121" s="66"/>
      <c r="AB121" s="67" t="s">
        <v>94</v>
      </c>
      <c r="AC121" s="67"/>
      <c r="AD121" s="67"/>
      <c r="AE121" s="67"/>
      <c r="AF121" s="67"/>
      <c r="AG121" s="67"/>
      <c r="AH121" s="67"/>
      <c r="AI121" s="67"/>
      <c r="AJ121" s="78">
        <f>AP99</f>
        <v>3718120</v>
      </c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9">
        <v>0</v>
      </c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>
        <v>0</v>
      </c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8">
        <f>AJ121</f>
        <v>3718120</v>
      </c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9">
        <v>0</v>
      </c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>
        <v>0</v>
      </c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>
        <v>0</v>
      </c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>
        <v>0</v>
      </c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>
        <v>0</v>
      </c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</row>
    <row r="122" spans="1:179" s="2" customFormat="1" ht="11.2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78">
        <f>AJ118</f>
        <v>3718120</v>
      </c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9">
        <v>0</v>
      </c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>
        <v>0</v>
      </c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8">
        <f>AJ122</f>
        <v>3718120</v>
      </c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9">
        <v>0</v>
      </c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>
        <v>0</v>
      </c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>
        <v>0</v>
      </c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>
        <v>0</v>
      </c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>
        <v>0</v>
      </c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50" t="s">
        <v>127</v>
      </c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</row>
    <row r="125" spans="1:123" s="2" customFormat="1" ht="24.75" customHeight="1">
      <c r="A125" s="76" t="s">
        <v>128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51" t="s">
        <v>154</v>
      </c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19" t="s">
        <v>129</v>
      </c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81" t="s">
        <v>30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61" t="s">
        <v>80</v>
      </c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 t="s">
        <v>31</v>
      </c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</row>
    <row r="130" spans="1:123" s="2" customFormat="1" ht="11.25" customHeight="1">
      <c r="A130" s="82">
        <v>1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66">
        <v>2</v>
      </c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>
        <v>3</v>
      </c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s="2" customFormat="1" ht="12" customHeight="1">
      <c r="A131" s="83" t="s">
        <v>115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4">
        <v>10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48" t="s">
        <v>144</v>
      </c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</row>
    <row r="132" spans="1:123" s="2" customFormat="1" ht="12" customHeight="1">
      <c r="A132" s="83" t="s">
        <v>116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4">
        <v>20</v>
      </c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48">
        <v>0</v>
      </c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</row>
    <row r="133" spans="1:123" s="2" customFormat="1" ht="12" customHeight="1">
      <c r="A133" s="83" t="s">
        <v>130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4">
        <v>30</v>
      </c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48" t="s">
        <v>144</v>
      </c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</row>
    <row r="134" spans="1:123" s="2" customFormat="1" ht="12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48">
        <v>0</v>
      </c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</row>
    <row r="135" spans="1:123" s="2" customFormat="1" ht="12" customHeight="1">
      <c r="A135" s="83" t="s">
        <v>131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4">
        <v>40</v>
      </c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48" t="s">
        <v>144</v>
      </c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s="2" customFormat="1" ht="12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48">
        <v>0</v>
      </c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50" t="s">
        <v>132</v>
      </c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</row>
    <row r="139" spans="1:123" s="2" customFormat="1" ht="12.75" customHeight="1">
      <c r="A139" s="41" t="s">
        <v>133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81" t="s">
        <v>30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61" t="s">
        <v>80</v>
      </c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 t="s">
        <v>44</v>
      </c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</row>
    <row r="142" spans="1:123" s="2" customFormat="1" ht="11.25" customHeight="1">
      <c r="A142" s="82">
        <v>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66">
        <v>2</v>
      </c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>
        <v>3</v>
      </c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</row>
    <row r="143" spans="1:123" s="2" customFormat="1" ht="12" customHeight="1">
      <c r="A143" s="83" t="s">
        <v>134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4">
        <v>10</v>
      </c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48">
        <v>0</v>
      </c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</row>
    <row r="144" spans="1:123" s="2" customFormat="1" ht="34.5" customHeight="1">
      <c r="A144" s="83" t="s">
        <v>135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4">
        <v>20</v>
      </c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48">
        <v>0</v>
      </c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</row>
    <row r="145" spans="1:123" s="2" customFormat="1" ht="12" customHeight="1">
      <c r="A145" s="88" t="s">
        <v>136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4">
        <v>30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48">
        <v>0</v>
      </c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49" t="s">
        <v>137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49" t="s">
        <v>138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"/>
      <c r="BY148" s="1"/>
      <c r="BZ148" s="89" t="s">
        <v>148</v>
      </c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90" t="s">
        <v>3</v>
      </c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1"/>
      <c r="BY149" s="1"/>
      <c r="BZ149" s="90" t="s">
        <v>4</v>
      </c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</row>
    <row r="150" spans="1:123" s="2" customFormat="1" ht="12.75" customHeight="1">
      <c r="A150" s="49" t="s">
        <v>139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49" t="s">
        <v>140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90" t="s">
        <v>3</v>
      </c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1"/>
      <c r="BY152" s="1"/>
      <c r="BZ152" s="90" t="s">
        <v>4</v>
      </c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</row>
    <row r="153" spans="1:123" s="2" customFormat="1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49" t="s">
        <v>141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"/>
      <c r="BY154" s="1"/>
      <c r="BZ154" s="89" t="s">
        <v>153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90" t="s">
        <v>3</v>
      </c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1"/>
      <c r="BY155" s="1"/>
      <c r="BZ155" s="90" t="s">
        <v>4</v>
      </c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49" t="s">
        <v>142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"/>
      <c r="BY157" s="1"/>
      <c r="BZ157" s="92" t="str">
        <f>+BZ154</f>
        <v>Н. Г. Ворсина</v>
      </c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90" t="s">
        <v>3</v>
      </c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1"/>
      <c r="BY158" s="1"/>
      <c r="BZ158" s="90" t="s">
        <v>4</v>
      </c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</row>
    <row r="159" spans="1:42" s="2" customFormat="1" ht="12.75" customHeight="1">
      <c r="A159" s="49" t="s">
        <v>143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91">
        <f>+FH13</f>
        <v>44378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</sheetData>
  <sheetProtection/>
  <mergeCells count="512"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  <mergeCell ref="A100:T100"/>
    <mergeCell ref="U100:AA100"/>
    <mergeCell ref="AB100:AO100"/>
    <mergeCell ref="AP100:BH100"/>
    <mergeCell ref="BI100:BY100"/>
    <mergeCell ref="BZ100:CP100"/>
    <mergeCell ref="BD158:BW158"/>
    <mergeCell ref="BZ158:DS158"/>
    <mergeCell ref="A159:E159"/>
    <mergeCell ref="F159:AP159"/>
    <mergeCell ref="A161:AP161"/>
    <mergeCell ref="BZ157:DS157"/>
    <mergeCell ref="A154:BC154"/>
    <mergeCell ref="BD154:BW154"/>
    <mergeCell ref="BZ154:DS154"/>
    <mergeCell ref="BD155:BW155"/>
    <mergeCell ref="BZ155:DS155"/>
    <mergeCell ref="A157:BC157"/>
    <mergeCell ref="BD157:BW157"/>
    <mergeCell ref="A150:BC150"/>
    <mergeCell ref="A151:BC151"/>
    <mergeCell ref="BD151:BW151"/>
    <mergeCell ref="BD152:BW152"/>
    <mergeCell ref="BZ152:DS152"/>
    <mergeCell ref="A153:BC153"/>
    <mergeCell ref="A147:BC147"/>
    <mergeCell ref="A148:BC148"/>
    <mergeCell ref="BD148:BW148"/>
    <mergeCell ref="BZ148:DS148"/>
    <mergeCell ref="BD149:BW149"/>
    <mergeCell ref="BZ149:DS149"/>
    <mergeCell ref="A144:BV144"/>
    <mergeCell ref="BW144:CK144"/>
    <mergeCell ref="CL144:DS144"/>
    <mergeCell ref="A145:BV145"/>
    <mergeCell ref="BW145:CK145"/>
    <mergeCell ref="CL145:DS145"/>
    <mergeCell ref="A142:BV142"/>
    <mergeCell ref="BW142:CK142"/>
    <mergeCell ref="CL142:DS142"/>
    <mergeCell ref="A143:BV143"/>
    <mergeCell ref="BW143:CK143"/>
    <mergeCell ref="CL143:DS143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34:BV134"/>
    <mergeCell ref="BW134:CK134"/>
    <mergeCell ref="CL134:DS134"/>
    <mergeCell ref="A135:BV135"/>
    <mergeCell ref="BW135:CK135"/>
    <mergeCell ref="CL135:DS135"/>
    <mergeCell ref="A132:BV132"/>
    <mergeCell ref="BW132:CK132"/>
    <mergeCell ref="CL132:DS132"/>
    <mergeCell ref="A133:BV133"/>
    <mergeCell ref="BW133:CK133"/>
    <mergeCell ref="CL133:DS133"/>
    <mergeCell ref="A130:BV130"/>
    <mergeCell ref="BW130:CK130"/>
    <mergeCell ref="CL130:DS130"/>
    <mergeCell ref="A131:BV131"/>
    <mergeCell ref="BW131:CK131"/>
    <mergeCell ref="CL131:DS131"/>
    <mergeCell ref="CV124:DS124"/>
    <mergeCell ref="A125:DS125"/>
    <mergeCell ref="AR126:CD126"/>
    <mergeCell ref="AR127:CD127"/>
    <mergeCell ref="A129:BV129"/>
    <mergeCell ref="BW129:CK129"/>
    <mergeCell ref="CL129:DS129"/>
    <mergeCell ref="CF122:CU122"/>
    <mergeCell ref="CV122:DK122"/>
    <mergeCell ref="DL122:EA122"/>
    <mergeCell ref="EB122:EQ122"/>
    <mergeCell ref="ER122:FG122"/>
    <mergeCell ref="FH122:FW122"/>
    <mergeCell ref="A122:T122"/>
    <mergeCell ref="U122:AA122"/>
    <mergeCell ref="AB122:AI122"/>
    <mergeCell ref="AJ122:AY122"/>
    <mergeCell ref="AZ122:BO122"/>
    <mergeCell ref="BP122:CE122"/>
    <mergeCell ref="CF121:CU121"/>
    <mergeCell ref="CV121:DK121"/>
    <mergeCell ref="DL121:EA121"/>
    <mergeCell ref="EB121:EQ121"/>
    <mergeCell ref="ER121:FG121"/>
    <mergeCell ref="FH121:FW121"/>
    <mergeCell ref="A121:T121"/>
    <mergeCell ref="U121:AA121"/>
    <mergeCell ref="AB121:AI121"/>
    <mergeCell ref="AJ121:AY121"/>
    <mergeCell ref="AZ121:BO121"/>
    <mergeCell ref="BP121:CE121"/>
    <mergeCell ref="CF120:CU120"/>
    <mergeCell ref="CV120:DK120"/>
    <mergeCell ref="DL120:EA120"/>
    <mergeCell ref="EB120:EQ120"/>
    <mergeCell ref="ER120:FG120"/>
    <mergeCell ref="FH120:FW120"/>
    <mergeCell ref="A120:T120"/>
    <mergeCell ref="U120:AA120"/>
    <mergeCell ref="AB120:AI120"/>
    <mergeCell ref="AJ120:AY120"/>
    <mergeCell ref="AZ120:BO120"/>
    <mergeCell ref="BP120:CE120"/>
    <mergeCell ref="CF119:CU119"/>
    <mergeCell ref="CV119:DK119"/>
    <mergeCell ref="DL119:EA119"/>
    <mergeCell ref="EB119:EQ119"/>
    <mergeCell ref="ER119:FG119"/>
    <mergeCell ref="FH119:FW119"/>
    <mergeCell ref="A119:T119"/>
    <mergeCell ref="U119:AA119"/>
    <mergeCell ref="AB119:AI119"/>
    <mergeCell ref="AJ119:AY119"/>
    <mergeCell ref="AZ119:BO119"/>
    <mergeCell ref="BP119:CE119"/>
    <mergeCell ref="CF118:CU118"/>
    <mergeCell ref="CV118:DK118"/>
    <mergeCell ref="DL118:EA118"/>
    <mergeCell ref="EB118:EQ118"/>
    <mergeCell ref="ER118:FG118"/>
    <mergeCell ref="FH118:FW118"/>
    <mergeCell ref="A118:T118"/>
    <mergeCell ref="U118:AA118"/>
    <mergeCell ref="AB118:AI118"/>
    <mergeCell ref="AJ118:AY118"/>
    <mergeCell ref="AZ118:BO118"/>
    <mergeCell ref="BP118:CE118"/>
    <mergeCell ref="CF117:CU117"/>
    <mergeCell ref="CV117:DK117"/>
    <mergeCell ref="DL117:EA117"/>
    <mergeCell ref="EB117:EQ117"/>
    <mergeCell ref="ER117:FG117"/>
    <mergeCell ref="FH117:FW117"/>
    <mergeCell ref="A117:T117"/>
    <mergeCell ref="U117:AA117"/>
    <mergeCell ref="AB117:AI117"/>
    <mergeCell ref="AJ117:AY117"/>
    <mergeCell ref="AZ117:BO117"/>
    <mergeCell ref="BP117:CE117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BZ107:CP107"/>
    <mergeCell ref="CQ107:DG107"/>
    <mergeCell ref="DH107:DX107"/>
    <mergeCell ref="DY107:EO107"/>
    <mergeCell ref="EP107:FF107"/>
    <mergeCell ref="FG107:FW107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A106:T106"/>
    <mergeCell ref="U106:AA106"/>
    <mergeCell ref="AB106:AO106"/>
    <mergeCell ref="AP106:BH106"/>
    <mergeCell ref="BI106:BY106"/>
    <mergeCell ref="BZ106:CP106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A104:T104"/>
    <mergeCell ref="U104:AA104"/>
    <mergeCell ref="AB104:AO104"/>
    <mergeCell ref="AP104:BH104"/>
    <mergeCell ref="BI104:BY104"/>
    <mergeCell ref="BZ104:CP104"/>
    <mergeCell ref="BZ103:CP103"/>
    <mergeCell ref="CQ103:DG103"/>
    <mergeCell ref="DH103:DX103"/>
    <mergeCell ref="DY103:EO103"/>
    <mergeCell ref="EP103:FF103"/>
    <mergeCell ref="FG103:FW103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A102:T102"/>
    <mergeCell ref="U102:AA102"/>
    <mergeCell ref="AB102:AO102"/>
    <mergeCell ref="AP102:BH102"/>
    <mergeCell ref="BI102:BY102"/>
    <mergeCell ref="BZ102:CP102"/>
    <mergeCell ref="BZ101:CP101"/>
    <mergeCell ref="CQ101:DG101"/>
    <mergeCell ref="DH101:DX101"/>
    <mergeCell ref="DY101:EO101"/>
    <mergeCell ref="EP101:FF101"/>
    <mergeCell ref="FG101:FW101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2021-03-15T05:18:33Z</cp:lastPrinted>
  <dcterms:created xsi:type="dcterms:W3CDTF">2017-02-20T04:44:52Z</dcterms:created>
  <dcterms:modified xsi:type="dcterms:W3CDTF">2021-08-17T06:28:36Z</dcterms:modified>
  <cp:category/>
  <cp:version/>
  <cp:contentType/>
  <cp:contentStatus/>
  <cp:revision>1</cp:revision>
</cp:coreProperties>
</file>